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92" i="2" l="1"/>
  <c r="G91" i="2"/>
  <c r="A91" i="2"/>
  <c r="G89" i="2"/>
  <c r="A89" i="2"/>
  <c r="H44" i="2"/>
  <c r="G44" i="2"/>
  <c r="F44" i="2"/>
  <c r="D44" i="2"/>
  <c r="I43" i="2"/>
  <c r="H37" i="2"/>
  <c r="G37" i="2"/>
  <c r="F37" i="2"/>
  <c r="D37" i="2"/>
  <c r="I34" i="2"/>
  <c r="I31" i="2"/>
  <c r="H30" i="2"/>
  <c r="G30" i="2"/>
  <c r="F30" i="2"/>
  <c r="I30" i="2" s="1"/>
  <c r="D30" i="2"/>
  <c r="I29" i="2"/>
  <c r="I27" i="2"/>
  <c r="H26" i="2"/>
  <c r="G26" i="2"/>
  <c r="G25" i="2" s="1"/>
  <c r="G24" i="2" s="1"/>
  <c r="G23" i="2" s="1"/>
  <c r="H25" i="2"/>
  <c r="D25" i="2"/>
  <c r="H24" i="2"/>
  <c r="D24" i="2"/>
  <c r="D23" i="2" s="1"/>
  <c r="H23" i="2"/>
  <c r="E23" i="2"/>
  <c r="E15" i="2"/>
  <c r="E14" i="2"/>
  <c r="D14" i="2"/>
  <c r="E13" i="2"/>
  <c r="E12" i="2"/>
  <c r="D12" i="2"/>
  <c r="I11" i="2"/>
  <c r="B11" i="2"/>
  <c r="I10" i="2"/>
  <c r="B10" i="2"/>
  <c r="I9" i="2"/>
  <c r="B9" i="2"/>
  <c r="A6" i="2"/>
  <c r="H5" i="2"/>
  <c r="G5" i="2"/>
  <c r="A5" i="2"/>
  <c r="I26" i="2" l="1"/>
  <c r="I23" i="2"/>
</calcChain>
</file>

<file path=xl/sharedStrings.xml><?xml version="1.0" encoding="utf-8"?>
<sst xmlns="http://schemas.openxmlformats.org/spreadsheetml/2006/main" count="255" uniqueCount="213">
  <si>
    <t>(підпис)</t>
  </si>
  <si>
    <t>Неподаткові надходження</t>
  </si>
  <si>
    <t>Власні надходження бюджетних установ</t>
  </si>
  <si>
    <t>Використання товарів і послуг</t>
  </si>
  <si>
    <t>Соціальне забезпечення</t>
  </si>
  <si>
    <t>Інші поточні видатки</t>
  </si>
  <si>
    <t>Придбання основного капіталу</t>
  </si>
  <si>
    <t>Нерозподілені видатки</t>
  </si>
  <si>
    <t>Директор</t>
  </si>
  <si>
    <t>Головний бухгалтер</t>
  </si>
  <si>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</si>
  <si>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</si>
  <si>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</si>
  <si>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</si>
  <si>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</si>
  <si>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Комунальний заклад Тернопільської міської ради "Школа народних ремесел"</t>
  </si>
  <si>
    <t>за ЄДРПОУ</t>
  </si>
  <si>
    <t>21132473</t>
  </si>
  <si>
    <t>Територія</t>
  </si>
  <si>
    <t>м. Тернопіль</t>
  </si>
  <si>
    <t>за КОАТУУ</t>
  </si>
  <si>
    <t>Організаційно-правова форма господарювання</t>
  </si>
  <si>
    <t>Комунальна організація (установа, заклад)</t>
  </si>
  <si>
    <t>за КОПФГ</t>
  </si>
  <si>
    <t>Орган державного управління</t>
  </si>
  <si>
    <t>Тернопільська міська рада</t>
  </si>
  <si>
    <t>за КОДУ</t>
  </si>
  <si>
    <t>01009</t>
  </si>
  <si>
    <t>Вид економічної діяльності</t>
  </si>
  <si>
    <t>Освіта у сфері культури</t>
  </si>
  <si>
    <t>за КВЕД</t>
  </si>
  <si>
    <t>85.52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</si>
  <si>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</si>
  <si>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 xml:space="preserve">, </t>
    </r>
    <r>
      <rPr>
        <u/>
        <sz val="10"/>
        <color indexed="8"/>
        <rFont val="Times New Roman"/>
        <family val="1"/>
        <charset val="204"/>
      </rPr>
      <t>річна</t>
    </r>
  </si>
  <si>
    <t>ЗВІТ ПРО ФІНАНСОВІ РЕЗУЛЬТАТИ</t>
  </si>
  <si>
    <t>за  2017 рік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</si>
  <si>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</si>
  <si>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</si>
  <si>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</si>
  <si>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</si>
  <si>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</si>
  <si>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</si>
  <si>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</si>
  <si>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</si>
  <si>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</si>
  <si>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</si>
  <si>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</si>
  <si>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</si>
  <si>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</si>
  <si>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</si>
  <si>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</si>
  <si>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</si>
  <si>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</si>
  <si>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</si>
  <si>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</si>
  <si>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</si>
  <si>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</si>
  <si>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</si>
  <si>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</si>
  <si>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</si>
  <si>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</si>
  <si>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</si>
  <si>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</si>
  <si>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</si>
  <si>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</si>
  <si>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</si>
  <si>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</si>
  <si>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</si>
  <si>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</si>
  <si>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</si>
  <si>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</si>
  <si>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</si>
  <si>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</si>
  <si>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</si>
  <si>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</si>
  <si>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</si>
  <si>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</si>
  <si>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</si>
  <si>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</si>
  <si>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</si>
  <si>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</si>
  <si>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</si>
  <si>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</si>
  <si>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</si>
  <si>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</si>
  <si>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</si>
  <si>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рік</t>
  </si>
  <si>
    <t>план на звітний період з урахуванням змін</t>
  </si>
  <si>
    <t>фактична сума виконання за звітний період</t>
  </si>
  <si>
    <t>різниця (графа 5 мінус графа 4)</t>
  </si>
  <si>
    <t>різниця (графа 9 мінус графа 8)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</si>
  <si>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</si>
  <si>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</si>
  <si>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</si>
  <si>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</si>
  <si>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</si>
  <si>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</si>
  <si>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</si>
  <si>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</si>
  <si>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</si>
  <si>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</si>
  <si>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</si>
  <si>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</si>
  <si>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</si>
  <si>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</si>
  <si>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</si>
  <si>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</si>
  <si>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</si>
  <si>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</si>
  <si>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</si>
  <si>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</si>
  <si>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</si>
  <si>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</si>
  <si>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</si>
  <si>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</si>
  <si>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</si>
  <si>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</si>
  <si>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</si>
  <si>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</si>
  <si>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</si>
  <si>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В.Я.Фаріон</t>
  </si>
  <si>
    <t>(ініціали та прізвище)</t>
  </si>
  <si>
    <t>О.А.Домбровська</t>
  </si>
  <si>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</si>
  <si>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</si>
  <si>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</si>
  <si>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</si>
  <si>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</si>
  <si>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-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</si>
  <si>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</si>
  <si>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</si>
  <si>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</si>
  <si>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</si>
  <si>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</si>
  <si>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</si>
  <si>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</si>
  <si>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</si>
  <si>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</si>
  <si>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</si>
  <si>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</si>
  <si>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</si>
  <si>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</si>
  <si>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</si>
  <si>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</si>
  <si>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</si>
  <si>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</si>
  <si>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</si>
  <si>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</si>
  <si>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</si>
  <si>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</si>
  <si>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</si>
  <si>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</si>
  <si>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</si>
  <si>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</si>
  <si>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</si>
  <si>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</si>
  <si>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</si>
  <si>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</si>
  <si>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</si>
  <si>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</si>
  <si>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</si>
  <si>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</si>
  <si>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</si>
  <si>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</si>
  <si>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</si>
  <si>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</si>
  <si>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</si>
  <si>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</si>
  <si>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</si>
  <si>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</si>
  <si>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</si>
  <si>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</si>
  <si>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</si>
  <si>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</si>
  <si>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</si>
  <si>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</si>
  <si>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</si>
  <si>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</si>
  <si>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</si>
  <si>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</si>
  <si>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</si>
  <si>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 xml:space="preserve">Стипендії </t>
  </si>
  <si>
    <t>Інші виплати населенню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</si>
  <si>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</si>
  <si>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</si>
  <si>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</si>
  <si>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</si>
  <si>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</si>
  <si>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</si>
  <si>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</si>
  <si>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</si>
  <si>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</si>
  <si>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</si>
  <si>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</si>
  <si>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</si>
  <si>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</si>
  <si>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</si>
  <si>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</si>
  <si>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</si>
  <si>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</si>
  <si>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</si>
  <si>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</si>
  <si>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</si>
  <si>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</si>
  <si>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</si>
  <si>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</si>
  <si>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Надання зовнішніх кредитів</t>
  </si>
  <si>
    <t>Інші видатки</t>
  </si>
  <si>
    <t>X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</si>
  <si>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</si>
  <si>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(ініціали, прізвище)</t>
  </si>
  <si>
    <t>0611090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</si>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</sst>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,&quot;-&quot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64">
    <xf numFmtId="0" fontId="0" fillId="0" borderId="0" xfId="0"/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15" borderId="0" xfId="0" applyFont="1" applyFill="1" applyAlignment="1">
      <alignment vertical="center" wrapText="1"/>
    </xf>
    <xf numFmtId="0" fontId="19" fillId="15" borderId="10" xfId="0" applyFont="1" applyFill="1" applyBorder="1" applyAlignment="1">
      <alignment horizontal="right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left" vertical="center" wrapText="1"/>
    </xf>
    <xf numFmtId="0" fontId="2" fillId="0" borderId="0" xfId="23"/>
    <xf numFmtId="0" fontId="24" fillId="0" borderId="14" xfId="23" applyFont="1" applyBorder="1" applyAlignment="1">
      <alignment horizontal="center" vertical="top"/>
    </xf>
    <xf numFmtId="0" fontId="27" fillId="0" borderId="0" xfId="23" applyFont="1"/>
    <xf numFmtId="0" fontId="28" fillId="0" borderId="0" xfId="23" applyFont="1"/>
    <xf numFmtId="0" fontId="31" fillId="0" borderId="13" xfId="23" applyFont="1" applyBorder="1" applyAlignment="1">
      <alignment horizontal="center" wrapText="1"/>
    </xf>
    <xf numFmtId="49" fontId="31" fillId="0" borderId="13" xfId="23" applyNumberFormat="1" applyFont="1" applyBorder="1" applyAlignment="1">
      <alignment horizontal="center" wrapText="1"/>
    </xf>
    <xf numFmtId="0" fontId="31" fillId="0" borderId="0" xfId="23" applyFont="1" applyAlignment="1"/>
    <xf numFmtId="0" fontId="31" fillId="0" borderId="0" xfId="23" applyFont="1" applyAlignment="1">
      <alignment wrapText="1"/>
    </xf>
    <xf numFmtId="0" fontId="27" fillId="0" borderId="0" xfId="23" applyFont="1" applyAlignment="1"/>
    <xf numFmtId="0" fontId="32" fillId="0" borderId="13" xfId="23" applyFont="1" applyBorder="1" applyAlignment="1">
      <alignment horizontal="center" vertical="center" wrapText="1"/>
    </xf>
    <xf numFmtId="0" fontId="28" fillId="0" borderId="13" xfId="23" applyFont="1" applyBorder="1" applyAlignment="1">
      <alignment horizontal="center" vertical="center" wrapText="1"/>
    </xf>
    <xf numFmtId="0" fontId="31" fillId="0" borderId="13" xfId="23" applyFont="1" applyBorder="1" applyAlignment="1">
      <alignment horizontal="center" vertical="center" wrapText="1"/>
    </xf>
    <xf numFmtId="0" fontId="32" fillId="0" borderId="13" xfId="23" applyFont="1" applyBorder="1" applyAlignment="1">
      <alignment horizontal="center" vertical="center" textRotation="90" wrapText="1"/>
    </xf>
    <xf numFmtId="0" fontId="30" fillId="0" borderId="0" xfId="23" applyFont="1" applyAlignment="1">
      <alignment vertical="center"/>
    </xf>
    <xf numFmtId="0" fontId="32" fillId="0" borderId="0" xfId="23" applyFont="1" applyBorder="1" applyAlignment="1">
      <alignment vertical="center" wrapText="1"/>
    </xf>
    <xf numFmtId="0" fontId="32" fillId="0" borderId="0" xfId="23" applyFont="1" applyBorder="1" applyAlignment="1">
      <alignment horizontal="center" vertical="center" wrapText="1"/>
    </xf>
    <xf numFmtId="0" fontId="28" fillId="0" borderId="0" xfId="23" applyFont="1" applyBorder="1" applyAlignment="1">
      <alignment vertical="center" wrapText="1"/>
    </xf>
    <xf numFmtId="0" fontId="28" fillId="0" borderId="0" xfId="23" applyFont="1" applyBorder="1"/>
    <xf numFmtId="0" fontId="24" fillId="0" borderId="0" xfId="23" applyFont="1" applyBorder="1" applyAlignment="1">
      <alignment vertical="top"/>
    </xf>
    <xf numFmtId="0" fontId="30" fillId="0" borderId="0" xfId="23" applyFont="1" applyAlignment="1">
      <alignment horizontal="center" vertical="center"/>
    </xf>
    <xf numFmtId="164" fontId="32" fillId="0" borderId="13" xfId="23" applyNumberFormat="1" applyFont="1" applyBorder="1" applyAlignment="1">
      <alignment horizontal="center" vertical="center" wrapText="1"/>
    </xf>
    <xf numFmtId="164" fontId="32" fillId="0" borderId="13" xfId="23" applyNumberFormat="1" applyFont="1" applyBorder="1" applyAlignment="1">
      <alignment horizontal="right" vertical="center" wrapText="1"/>
    </xf>
    <xf numFmtId="164" fontId="28" fillId="0" borderId="13" xfId="23" applyNumberFormat="1" applyFont="1" applyBorder="1" applyAlignment="1">
      <alignment horizontal="right" vertical="center" wrapText="1"/>
    </xf>
    <xf numFmtId="0" fontId="28" fillId="0" borderId="13" xfId="23" applyFont="1" applyBorder="1" applyAlignment="1">
      <alignment horizontal="center" vertical="center"/>
    </xf>
    <xf numFmtId="164" fontId="28" fillId="0" borderId="13" xfId="23" applyNumberFormat="1" applyFont="1" applyBorder="1"/>
    <xf numFmtId="0" fontId="32" fillId="0" borderId="19" xfId="23" applyFont="1" applyBorder="1" applyAlignment="1">
      <alignment horizontal="center" vertical="center" wrapText="1"/>
    </xf>
    <xf numFmtId="0" fontId="32" fillId="0" borderId="17" xfId="23" applyFont="1" applyBorder="1" applyAlignment="1">
      <alignment horizontal="center" vertical="center" wrapText="1"/>
    </xf>
    <xf numFmtId="0" fontId="32" fillId="0" borderId="19" xfId="23" applyFont="1" applyBorder="1" applyAlignment="1">
      <alignment vertical="center" wrapText="1"/>
    </xf>
    <xf numFmtId="0" fontId="32" fillId="0" borderId="17" xfId="23" applyFont="1" applyBorder="1" applyAlignment="1">
      <alignment vertical="center" wrapText="1"/>
    </xf>
    <xf numFmtId="0" fontId="29" fillId="0" borderId="0" xfId="23" applyFont="1" applyAlignment="1">
      <alignment horizontal="left" vertical="top" wrapText="1"/>
    </xf>
    <xf numFmtId="0" fontId="31" fillId="0" borderId="13" xfId="23" applyFont="1" applyBorder="1" applyAlignment="1">
      <alignment horizontal="center" wrapText="1"/>
    </xf>
    <xf numFmtId="0" fontId="31" fillId="0" borderId="0" xfId="23" applyFont="1" applyAlignment="1">
      <alignment horizontal="right"/>
    </xf>
    <xf numFmtId="0" fontId="33" fillId="0" borderId="15" xfId="23" applyFont="1" applyBorder="1" applyAlignment="1">
      <alignment horizontal="center" wrapText="1"/>
    </xf>
    <xf numFmtId="0" fontId="29" fillId="0" borderId="0" xfId="23" applyFont="1" applyAlignment="1">
      <alignment horizontal="left"/>
    </xf>
    <xf numFmtId="0" fontId="29" fillId="0" borderId="21" xfId="23" applyFont="1" applyBorder="1" applyAlignment="1">
      <alignment horizontal="left"/>
    </xf>
    <xf numFmtId="49" fontId="31" fillId="0" borderId="13" xfId="23" applyNumberFormat="1" applyFont="1" applyBorder="1" applyAlignment="1">
      <alignment horizontal="center" vertical="center" wrapText="1"/>
    </xf>
    <xf numFmtId="0" fontId="31" fillId="0" borderId="13" xfId="23" applyFont="1" applyBorder="1" applyAlignment="1">
      <alignment horizontal="center" vertical="center" wrapText="1"/>
    </xf>
    <xf numFmtId="0" fontId="28" fillId="0" borderId="15" xfId="23" applyFont="1" applyBorder="1" applyAlignment="1">
      <alignment horizontal="center"/>
    </xf>
    <xf numFmtId="0" fontId="32" fillId="0" borderId="0" xfId="23" applyFont="1" applyAlignment="1">
      <alignment horizontal="center" vertical="center"/>
    </xf>
    <xf numFmtId="0" fontId="32" fillId="0" borderId="20" xfId="23" applyFont="1" applyBorder="1" applyAlignment="1">
      <alignment horizontal="center" vertical="center" wrapText="1"/>
    </xf>
    <xf numFmtId="0" fontId="32" fillId="0" borderId="22" xfId="23" applyFont="1" applyBorder="1" applyAlignment="1">
      <alignment horizontal="center" vertical="center" wrapText="1"/>
    </xf>
    <xf numFmtId="0" fontId="32" fillId="0" borderId="23" xfId="23" applyFont="1" applyBorder="1" applyAlignment="1">
      <alignment horizontal="center" vertical="center" wrapText="1"/>
    </xf>
    <xf numFmtId="0" fontId="32" fillId="0" borderId="18" xfId="23" applyFont="1" applyBorder="1" applyAlignment="1">
      <alignment horizontal="center" vertical="center" wrapText="1"/>
    </xf>
    <xf numFmtId="0" fontId="32" fillId="0" borderId="13" xfId="23" applyFont="1" applyBorder="1" applyAlignment="1">
      <alignment horizontal="center" vertical="center" wrapText="1"/>
    </xf>
    <xf numFmtId="0" fontId="27" fillId="0" borderId="16" xfId="23" applyFont="1" applyBorder="1" applyAlignment="1">
      <alignment horizontal="center"/>
    </xf>
    <xf numFmtId="49" fontId="31" fillId="0" borderId="13" xfId="23" applyNumberFormat="1" applyFont="1" applyBorder="1" applyAlignment="1">
      <alignment horizontal="center" wrapText="1"/>
    </xf>
    <xf numFmtId="0" fontId="31" fillId="0" borderId="13" xfId="23" applyNumberFormat="1" applyFont="1" applyBorder="1" applyAlignment="1">
      <alignment horizontal="center" wrapText="1"/>
    </xf>
    <xf numFmtId="0" fontId="33" fillId="0" borderId="16" xfId="23" applyFont="1" applyBorder="1" applyAlignment="1">
      <alignment horizontal="center" wrapText="1"/>
    </xf>
    <xf numFmtId="2" fontId="33" fillId="0" borderId="16" xfId="23" applyNumberFormat="1" applyFont="1" applyBorder="1" applyAlignment="1">
      <alignment horizontal="center" wrapText="1"/>
    </xf>
    <xf numFmtId="164" fontId="28" fillId="0" borderId="13" xfId="23" applyNumberFormat="1" applyFont="1" applyBorder="1" applyAlignment="1">
      <alignment vertical="center" wrapText="1"/>
    </xf>
    <xf numFmtId="0" fontId="28" fillId="0" borderId="19" xfId="23" applyFont="1" applyBorder="1" applyAlignment="1">
      <alignment vertical="center" wrapText="1"/>
    </xf>
    <xf numFmtId="0" fontId="28" fillId="0" borderId="17" xfId="23" applyFont="1" applyBorder="1" applyAlignment="1">
      <alignment vertical="center" wrapText="1"/>
    </xf>
    <xf numFmtId="0" fontId="31" fillId="0" borderId="19" xfId="23" applyFont="1" applyBorder="1" applyAlignment="1">
      <alignment horizontal="center" vertical="center" wrapText="1"/>
    </xf>
    <xf numFmtId="0" fontId="31" fillId="0" borderId="16" xfId="23" applyFont="1" applyBorder="1" applyAlignment="1">
      <alignment horizontal="center" vertical="center" wrapText="1"/>
    </xf>
    <xf numFmtId="0" fontId="31" fillId="0" borderId="17" xfId="23" applyFont="1" applyBorder="1" applyAlignment="1">
      <alignment horizontal="center" vertical="center" wrapText="1"/>
    </xf>
    <xf numFmtId="0" fontId="31" fillId="0" borderId="0" xfId="23" applyFont="1" applyBorder="1" applyAlignment="1">
      <alignment horizontal="center" wrapText="1"/>
    </xf>
    <xf numFmtId="0" fontId="34" fillId="0" borderId="0" xfId="23" applyFont="1" applyAlignment="1">
      <alignment horizontal="center" vertical="center"/>
    </xf>
    <xf numFmtId="164" fontId="32" fillId="0" borderId="13" xfId="23" applyNumberFormat="1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29" fillId="0" borderId="0" xfId="23" applyFont="1" applyAlignment="1">
      <alignment horizontal="center" vertical="top"/>
    </xf>
    <xf numFmtId="0" fontId="32" fillId="0" borderId="0" xfId="23" applyFont="1" applyAlignment="1">
      <alignment horizontal="center"/>
    </xf>
    <xf numFmtId="0" fontId="28" fillId="0" borderId="19" xfId="23" applyFont="1" applyBorder="1" applyAlignment="1">
      <alignment horizontal="left" vertical="center" wrapText="1"/>
    </xf>
    <xf numFmtId="0" fontId="28" fillId="0" borderId="17" xfId="23" applyFont="1" applyBorder="1" applyAlignment="1">
      <alignment horizontal="left" vertical="center" wrapText="1"/>
    </xf>
    <xf numFmtId="164" fontId="32" fillId="0" borderId="13" xfId="23" applyNumberFormat="1" applyFont="1" applyBorder="1" applyAlignment="1">
      <alignment horizontal="right"/>
    </xf>
    <xf numFmtId="0" fontId="32" fillId="0" borderId="13" xfId="23" applyFont="1" applyBorder="1" applyAlignment="1">
      <alignment horizontal="right"/>
    </xf>
    <xf numFmtId="0" fontId="32" fillId="0" borderId="19" xfId="23" applyFont="1" applyBorder="1" applyAlignment="1">
      <alignment horizontal="left"/>
    </xf>
    <xf numFmtId="0" fontId="32" fillId="0" borderId="17" xfId="23" applyFont="1" applyBorder="1" applyAlignment="1">
      <alignment horizontal="left"/>
    </xf>
    <xf numFmtId="0" fontId="32" fillId="0" borderId="19" xfId="23" applyFont="1" applyBorder="1" applyAlignment="1">
      <alignment horizontal="left" vertical="center" wrapText="1"/>
    </xf>
    <xf numFmtId="0" fontId="32" fillId="0" borderId="17" xfId="23" applyFont="1" applyBorder="1" applyAlignment="1">
      <alignment horizontal="left" vertical="center" wrapText="1"/>
    </xf>
    <xf numFmtId="0" fontId="43" fillId="0" borderId="0" xfId="0" applyFont="1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2" fillId="0" borderId="0" xfId="0" applyFont="1" applyAlignment="1">
      <alignment horizontal="right"/>
    </xf>
    <xf numFmtId="0" fontId="42" fillId="0" borderId="15" xfId="0" applyFont="1" applyBorder="1" applyAlignment="1"/>
    <xf numFmtId="0" fontId="36" fillId="0" borderId="0" xfId="0" applyFont="1"/>
    <xf numFmtId="0" fontId="36" fillId="0" borderId="0" xfId="0" applyFont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45" fillId="0" borderId="15" xfId="0" applyFont="1" applyBorder="1" applyAlignment="1">
      <alignment horizontal="center" wrapText="1"/>
    </xf>
    <xf numFmtId="0" fontId="36" fillId="0" borderId="0" xfId="0" applyFont="1" applyAlignment="1"/>
    <xf numFmtId="0" fontId="40" fillId="0" borderId="13" xfId="0" applyFont="1" applyBorder="1" applyAlignment="1">
      <alignment horizontal="center" wrapText="1"/>
    </xf>
    <xf numFmtId="0" fontId="37" fillId="0" borderId="0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left" vertical="top" wrapText="1"/>
    </xf>
    <xf numFmtId="0" fontId="45" fillId="0" borderId="16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center" wrapText="1"/>
    </xf>
    <xf numFmtId="0" fontId="37" fillId="0" borderId="0" xfId="0" applyFont="1"/>
    <xf numFmtId="0" fontId="45" fillId="0" borderId="16" xfId="0" applyFont="1" applyBorder="1" applyAlignment="1">
      <alignment horizontal="center" wrapText="1"/>
    </xf>
    <xf numFmtId="0" fontId="37" fillId="0" borderId="0" xfId="0" applyFont="1" applyAlignment="1">
      <alignment horizontal="left" wrapText="1"/>
    </xf>
    <xf numFmtId="49" fontId="37" fillId="16" borderId="15" xfId="0" applyNumberFormat="1" applyFont="1" applyFill="1" applyBorder="1" applyAlignment="1" applyProtection="1">
      <alignment horizontal="center" wrapText="1"/>
    </xf>
    <xf numFmtId="0" fontId="46" fillId="0" borderId="16" xfId="0" applyFont="1" applyBorder="1" applyAlignment="1">
      <alignment horizontal="center" wrapText="1"/>
    </xf>
    <xf numFmtId="0" fontId="44" fillId="0" borderId="0" xfId="0" applyFont="1" applyBorder="1" applyAlignment="1">
      <alignment vertical="top" wrapText="1"/>
    </xf>
    <xf numFmtId="49" fontId="37" fillId="17" borderId="15" xfId="0" applyNumberFormat="1" applyFont="1" applyFill="1" applyBorder="1" applyAlignment="1" applyProtection="1">
      <alignment wrapText="1"/>
      <protection locked="0"/>
    </xf>
    <xf numFmtId="0" fontId="46" fillId="0" borderId="15" xfId="0" applyFont="1" applyBorder="1" applyAlignment="1">
      <alignment horizontal="center"/>
    </xf>
    <xf numFmtId="1" fontId="37" fillId="16" borderId="15" xfId="0" applyNumberFormat="1" applyFont="1" applyFill="1" applyBorder="1" applyAlignment="1" applyProtection="1">
      <alignment horizontal="center" wrapText="1"/>
    </xf>
    <xf numFmtId="0" fontId="46" fillId="0" borderId="15" xfId="0" applyFont="1" applyBorder="1" applyAlignment="1">
      <alignment horizontal="left" wrapText="1"/>
    </xf>
    <xf numFmtId="49" fontId="37" fillId="17" borderId="15" xfId="0" applyNumberFormat="1" applyFont="1" applyFill="1" applyBorder="1" applyAlignment="1" applyProtection="1">
      <alignment horizontal="center" wrapText="1"/>
      <protection locked="0"/>
    </xf>
    <xf numFmtId="0" fontId="46" fillId="0" borderId="16" xfId="0" applyFont="1" applyBorder="1" applyAlignment="1">
      <alignment horizontal="left" wrapText="1"/>
    </xf>
    <xf numFmtId="0" fontId="36" fillId="0" borderId="0" xfId="0" applyFont="1" applyAlignment="1">
      <alignment horizontal="justify" vertical="top" wrapText="1"/>
    </xf>
    <xf numFmtId="0" fontId="37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7" fillId="0" borderId="24" xfId="0" applyFont="1" applyBorder="1" applyAlignment="1">
      <alignment horizontal="center" vertical="top" wrapText="1"/>
    </xf>
    <xf numFmtId="0" fontId="37" fillId="0" borderId="24" xfId="0" applyFont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165" fontId="37" fillId="0" borderId="24" xfId="0" applyNumberFormat="1" applyFont="1" applyBorder="1" applyAlignment="1" applyProtection="1">
      <alignment horizontal="right" vertical="center" wrapText="1"/>
    </xf>
    <xf numFmtId="165" fontId="39" fillId="0" borderId="24" xfId="0" applyNumberFormat="1" applyFont="1" applyBorder="1" applyAlignment="1" applyProtection="1">
      <alignment horizontal="right" vertical="center" wrapText="1"/>
    </xf>
    <xf numFmtId="0" fontId="36" fillId="0" borderId="24" xfId="0" applyFont="1" applyBorder="1" applyAlignment="1">
      <alignment horizontal="center" vertical="center" wrapText="1"/>
    </xf>
    <xf numFmtId="0" fontId="37" fillId="0" borderId="24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24" xfId="0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165" fontId="39" fillId="16" borderId="24" xfId="0" applyNumberFormat="1" applyFont="1" applyFill="1" applyBorder="1" applyAlignment="1" applyProtection="1">
      <alignment horizontal="right" vertical="center" wrapText="1"/>
    </xf>
    <xf numFmtId="165" fontId="39" fillId="16" borderId="24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24" xfId="0" applyFont="1" applyBorder="1" applyAlignment="1">
      <alignment vertical="center" wrapText="1"/>
    </xf>
    <xf numFmtId="49" fontId="36" fillId="0" borderId="24" xfId="0" applyNumberFormat="1" applyFont="1" applyBorder="1" applyAlignment="1">
      <alignment horizontal="center" vertical="center" wrapText="1"/>
    </xf>
    <xf numFmtId="165" fontId="36" fillId="16" borderId="24" xfId="0" applyNumberFormat="1" applyFont="1" applyFill="1" applyBorder="1" applyAlignment="1" applyProtection="1">
      <alignment horizontal="right" vertical="center" wrapText="1"/>
      <protection locked="0"/>
    </xf>
    <xf numFmtId="165" fontId="36" fillId="16" borderId="24" xfId="0" applyNumberFormat="1" applyFont="1" applyFill="1" applyBorder="1" applyAlignment="1" applyProtection="1">
      <alignment horizontal="right" vertical="center" wrapText="1"/>
    </xf>
    <xf numFmtId="165" fontId="36" fillId="0" borderId="24" xfId="0" applyNumberFormat="1" applyFont="1" applyBorder="1" applyAlignment="1" applyProtection="1">
      <alignment horizontal="righ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4" xfId="0" applyFont="1" applyBorder="1" applyAlignment="1">
      <alignment horizontal="justify" vertical="center" wrapText="1"/>
    </xf>
    <xf numFmtId="165" fontId="37" fillId="16" borderId="24" xfId="0" applyNumberFormat="1" applyFont="1" applyFill="1" applyBorder="1" applyAlignment="1" applyProtection="1">
      <alignment horizontal="right" vertical="center" wrapText="1"/>
    </xf>
    <xf numFmtId="0" fontId="35" fillId="0" borderId="24" xfId="0" applyFont="1" applyBorder="1" applyAlignment="1">
      <alignment horizontal="justify" vertical="center" wrapText="1"/>
    </xf>
    <xf numFmtId="0" fontId="35" fillId="0" borderId="24" xfId="0" applyFont="1" applyBorder="1" applyAlignment="1">
      <alignment vertical="center" wrapText="1"/>
    </xf>
    <xf numFmtId="0" fontId="47" fillId="0" borderId="24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165" fontId="39" fillId="16" borderId="24" xfId="0" applyNumberFormat="1" applyFont="1" applyFill="1" applyBorder="1" applyAlignment="1" applyProtection="1">
      <alignment horizontal="right" vertical="center"/>
      <protection locked="0"/>
    </xf>
    <xf numFmtId="165" fontId="39" fillId="16" borderId="24" xfId="0" applyNumberFormat="1" applyFont="1" applyFill="1" applyBorder="1" applyAlignment="1" applyProtection="1">
      <alignment horizontal="right" vertical="center"/>
    </xf>
    <xf numFmtId="165" fontId="37" fillId="16" borderId="24" xfId="0" applyNumberFormat="1" applyFont="1" applyFill="1" applyBorder="1" applyAlignment="1" applyProtection="1">
      <alignment horizontal="right" vertical="center"/>
    </xf>
    <xf numFmtId="165" fontId="37" fillId="16" borderId="24" xfId="0" applyNumberFormat="1" applyFont="1" applyFill="1" applyBorder="1" applyAlignment="1" applyProtection="1">
      <alignment horizontal="right" vertical="center"/>
      <protection locked="0"/>
    </xf>
    <xf numFmtId="165" fontId="39" fillId="0" borderId="24" xfId="0" applyNumberFormat="1" applyFont="1" applyBorder="1" applyAlignment="1" applyProtection="1">
      <alignment horizontal="right" vertical="center"/>
    </xf>
    <xf numFmtId="165" fontId="36" fillId="16" borderId="24" xfId="0" applyNumberFormat="1" applyFont="1" applyFill="1" applyBorder="1" applyAlignment="1" applyProtection="1">
      <alignment horizontal="right" vertical="center"/>
      <protection locked="0"/>
    </xf>
    <xf numFmtId="165" fontId="36" fillId="16" borderId="24" xfId="0" applyNumberFormat="1" applyFont="1" applyFill="1" applyBorder="1" applyAlignment="1" applyProtection="1">
      <alignment horizontal="right" vertical="center"/>
    </xf>
    <xf numFmtId="165" fontId="45" fillId="0" borderId="24" xfId="0" applyNumberFormat="1" applyFont="1" applyBorder="1" applyAlignment="1" applyProtection="1">
      <alignment horizontal="right" vertical="center" wrapText="1"/>
    </xf>
    <xf numFmtId="0" fontId="40" fillId="0" borderId="24" xfId="0" applyFont="1" applyBorder="1" applyAlignment="1">
      <alignment vertical="center" wrapText="1"/>
    </xf>
    <xf numFmtId="165" fontId="45" fillId="16" borderId="24" xfId="0" applyNumberFormat="1" applyFont="1" applyFill="1" applyBorder="1" applyAlignment="1" applyProtection="1">
      <alignment horizontal="right" vertical="center"/>
      <protection locked="0"/>
    </xf>
    <xf numFmtId="165" fontId="45" fillId="16" borderId="24" xfId="0" applyNumberFormat="1" applyFont="1" applyFill="1" applyBorder="1" applyAlignment="1" applyProtection="1">
      <alignment horizontal="right" vertical="center"/>
    </xf>
    <xf numFmtId="0" fontId="50" fillId="0" borderId="24" xfId="0" applyFont="1" applyBorder="1" applyAlignment="1">
      <alignment vertical="center" wrapText="1"/>
    </xf>
    <xf numFmtId="165" fontId="36" fillId="0" borderId="24" xfId="0" applyNumberFormat="1" applyFont="1" applyBorder="1" applyAlignment="1" applyProtection="1">
      <alignment horizontal="right" vertical="center"/>
      <protection locked="0"/>
    </xf>
    <xf numFmtId="0" fontId="0" fillId="16" borderId="0" xfId="0" applyFill="1"/>
    <xf numFmtId="0" fontId="41" fillId="0" borderId="0" xfId="0" applyFont="1"/>
    <xf numFmtId="0" fontId="41" fillId="16" borderId="15" xfId="0" applyFont="1" applyFill="1" applyBorder="1" applyAlignment="1">
      <alignment horizontal="center"/>
    </xf>
    <xf numFmtId="0" fontId="43" fillId="0" borderId="15" xfId="0" applyFont="1" applyBorder="1" applyAlignment="1">
      <alignment horizontal="left"/>
    </xf>
    <xf numFmtId="0" fontId="24" fillId="0" borderId="14" xfId="0" applyFont="1" applyBorder="1" applyAlignment="1">
      <alignment horizontal="center" vertical="top"/>
    </xf>
    <xf numFmtId="2" fontId="35" fillId="0" borderId="0" xfId="0" applyNumberFormat="1" applyFont="1" applyFill="1" applyBorder="1" applyAlignment="1" applyProtection="1">
      <alignment horizontal="center" vertical="top"/>
      <protection locked="0"/>
    </xf>
    <xf numFmtId="0" fontId="41" fillId="0" borderId="15" xfId="0" applyFont="1" applyBorder="1" applyAlignment="1">
      <alignment horizontal="center"/>
    </xf>
    <xf numFmtId="0" fontId="43" fillId="0" borderId="0" xfId="0" applyFont="1" applyAlignment="1">
      <alignment horizontal="left"/>
    </xf>
  </cellXfs>
  <cellStyles count="32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2 2" xfId="29"/>
    <cellStyle name="Обычный 3" xfId="25"/>
    <cellStyle name="Обычный 4" xfId="23"/>
    <cellStyle name="Обычный 5" xfId="28"/>
    <cellStyle name="Плохой" xfId="7" builtinId="27" customBuiltin="1"/>
    <cellStyle name="Пояснение" xfId="15" builtinId="53" customBuiltin="1"/>
    <cellStyle name="Примечание 2" xfId="27"/>
    <cellStyle name="Примечание 2 2" xfId="31"/>
    <cellStyle name="Примечание 3" xfId="26"/>
    <cellStyle name="Примечание 4" xfId="3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59;&#1061;&#1043;&#1040;&#1051;&#1058;&#1045;&#1056;&#1030;&#1071;%202018\&#1041;&#1040;&#1051;&#1040;&#1053;&#1057;&#1048;\&#1041;&#1040;&#1051;&#1040;&#1053;&#1057;%20ZV_1kv2018v2%20(&#1079;&#1072;%201%20&#1082;&#1074;&#1072;&#1088;&#1090;&#1072;&#1083;%202018&#10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>
        <row r="3">
          <cell r="B3" t="str">
            <v>Комунальний заклад Тернопільської міської ради "Школа народних ремесел"</v>
          </cell>
        </row>
        <row r="5">
          <cell r="B5" t="str">
            <v>м. Тернопіль</v>
          </cell>
        </row>
        <row r="7">
          <cell r="F7">
            <v>2</v>
          </cell>
        </row>
        <row r="9">
          <cell r="H9" t="str">
            <v>-</v>
          </cell>
        </row>
        <row r="10">
          <cell r="H10" t="str">
            <v>06</v>
          </cell>
          <cell r="I10" t="str">
            <v>Управління освіти і науки Тернопільської міської ради</v>
          </cell>
        </row>
        <row r="13">
          <cell r="B13" t="str">
            <v>21132473</v>
          </cell>
        </row>
        <row r="14">
          <cell r="B14">
            <v>6110100000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І квартал</v>
          </cell>
          <cell r="C17" t="str">
            <v>2018 р.</v>
          </cell>
        </row>
        <row r="19">
          <cell r="C19" t="str">
            <v>"12"квітня 2018 року</v>
          </cell>
        </row>
        <row r="26">
          <cell r="F26" t="str">
            <v>В.Я.Фаріон</v>
          </cell>
        </row>
        <row r="28">
          <cell r="F28" t="str">
            <v>О.А.Домбровська</v>
          </cell>
        </row>
        <row r="30">
          <cell r="F30" t="str">
            <v>Директор</v>
          </cell>
        </row>
        <row r="31">
          <cell r="F31" t="str">
            <v>Головний бухгалтер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7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79" refreshError="1"/>
      <sheetData sheetId="280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28" workbookViewId="0">
      <selection activeCell="A122" sqref="A122:F126"/>
    </sheetView>
  </sheetViews>
  <sheetFormatPr defaultRowHeight="15" x14ac:dyDescent="0.25"/>
  <cols>
    <col min="1" max="1" width="25.42578125" customWidth="1"/>
  </cols>
  <sheetData>
    <row r="1" spans="1:11" x14ac:dyDescent="0.25">
      <c r="A1" s="14"/>
      <c r="B1" s="14"/>
      <c r="C1" s="14"/>
      <c r="D1" s="14"/>
      <c r="E1" s="14"/>
      <c r="F1" s="14"/>
      <c r="G1" s="43" t="s">
        <v>10</v>
      </c>
      <c r="H1" s="43"/>
      <c r="I1" s="43"/>
      <c r="J1" s="43"/>
      <c r="K1" s="43"/>
    </row>
    <row r="2" spans="1:11" ht="15" customHeight="1" x14ac:dyDescent="0.25">
      <c r="A2" s="16"/>
      <c r="B2" s="16"/>
      <c r="C2" s="16"/>
      <c r="D2" s="16"/>
      <c r="E2" s="14"/>
      <c r="F2" s="14"/>
      <c r="G2" s="14"/>
      <c r="H2" s="14"/>
      <c r="I2" s="44" t="s">
        <v>11</v>
      </c>
      <c r="J2" s="44"/>
      <c r="K2" s="44"/>
    </row>
    <row r="3" spans="1:11" ht="78.75" customHeight="1" x14ac:dyDescent="0.25">
      <c r="A3" s="16"/>
      <c r="B3" s="16"/>
      <c r="C3" s="45" t="s">
        <v>12</v>
      </c>
      <c r="D3" s="45"/>
      <c r="E3" s="45"/>
      <c r="F3" s="45"/>
      <c r="G3" s="45"/>
      <c r="H3" s="14"/>
      <c r="I3" s="18">
        <v>2018</v>
      </c>
      <c r="J3" s="19" t="s">
        <v>13</v>
      </c>
      <c r="K3" s="19" t="s">
        <v>13</v>
      </c>
    </row>
    <row r="4" spans="1:11" x14ac:dyDescent="0.25">
      <c r="A4" s="20" t="s">
        <v>14</v>
      </c>
      <c r="B4" s="46" t="s">
        <v>15</v>
      </c>
      <c r="C4" s="46"/>
      <c r="D4" s="46"/>
      <c r="E4" s="46"/>
      <c r="F4" s="46"/>
      <c r="G4" s="47" t="s">
        <v>16</v>
      </c>
      <c r="H4" s="48"/>
      <c r="I4" s="49" t="s">
        <v>17</v>
      </c>
      <c r="J4" s="50"/>
      <c r="K4" s="50"/>
    </row>
    <row r="5" spans="1:11" ht="15" customHeight="1" x14ac:dyDescent="0.25">
      <c r="A5" s="20" t="s">
        <v>18</v>
      </c>
      <c r="B5" s="61" t="s">
        <v>19</v>
      </c>
      <c r="C5" s="61"/>
      <c r="D5" s="61"/>
      <c r="E5" s="61"/>
      <c r="F5" s="61"/>
      <c r="G5" s="47" t="s">
        <v>20</v>
      </c>
      <c r="H5" s="48"/>
      <c r="I5" s="50">
        <v>6110100000</v>
      </c>
      <c r="J5" s="50"/>
      <c r="K5" s="50"/>
    </row>
    <row r="6" spans="1:11" ht="84" customHeight="1" x14ac:dyDescent="0.25">
      <c r="A6" s="21" t="s">
        <v>21</v>
      </c>
      <c r="B6" s="62" t="s">
        <v>22</v>
      </c>
      <c r="C6" s="61"/>
      <c r="D6" s="61"/>
      <c r="E6" s="61"/>
      <c r="F6" s="61"/>
      <c r="G6" s="47" t="s">
        <v>23</v>
      </c>
      <c r="H6" s="48"/>
      <c r="I6" s="66">
        <v>430</v>
      </c>
      <c r="J6" s="67"/>
      <c r="K6" s="68"/>
    </row>
    <row r="7" spans="1:11" ht="22.5" customHeight="1" x14ac:dyDescent="0.25">
      <c r="A7" s="20" t="s">
        <v>24</v>
      </c>
      <c r="B7" s="58" t="s">
        <v>25</v>
      </c>
      <c r="C7" s="58"/>
      <c r="D7" s="58"/>
      <c r="E7" s="58"/>
      <c r="F7" s="58"/>
      <c r="G7" s="47" t="s">
        <v>26</v>
      </c>
      <c r="H7" s="48"/>
      <c r="I7" s="59" t="s">
        <v>27</v>
      </c>
      <c r="J7" s="60"/>
      <c r="K7" s="60"/>
    </row>
    <row r="8" spans="1:11" x14ac:dyDescent="0.25">
      <c r="A8" s="20" t="s">
        <v>28</v>
      </c>
      <c r="B8" s="58" t="s">
        <v>29</v>
      </c>
      <c r="C8" s="58"/>
      <c r="D8" s="58"/>
      <c r="E8" s="58"/>
      <c r="F8" s="58"/>
      <c r="G8" s="47" t="s">
        <v>30</v>
      </c>
      <c r="H8" s="48"/>
      <c r="I8" s="59" t="s">
        <v>31</v>
      </c>
      <c r="J8" s="60"/>
      <c r="K8" s="60"/>
    </row>
    <row r="9" spans="1:11" x14ac:dyDescent="0.25">
      <c r="A9" s="22" t="s">
        <v>32</v>
      </c>
      <c r="B9" s="22"/>
      <c r="C9" s="16"/>
      <c r="D9" s="16"/>
      <c r="E9" s="69"/>
      <c r="F9" s="69"/>
      <c r="G9" s="69"/>
      <c r="H9" s="14"/>
      <c r="I9" s="14"/>
      <c r="J9" s="14"/>
      <c r="K9" s="14"/>
    </row>
    <row r="10" spans="1:11" ht="48" customHeight="1" x14ac:dyDescent="0.25">
      <c r="A10" s="22" t="s">
        <v>33</v>
      </c>
      <c r="B10" s="22"/>
      <c r="C10" s="16"/>
      <c r="D10" s="16"/>
      <c r="E10" s="16"/>
      <c r="F10" s="16"/>
      <c r="G10" s="16"/>
      <c r="H10" s="14"/>
      <c r="I10" s="14"/>
      <c r="J10" s="14"/>
      <c r="K10" s="14"/>
    </row>
    <row r="11" spans="1:11" x14ac:dyDescent="0.25">
      <c r="A11" s="70" t="s">
        <v>34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31.5" customHeight="1" x14ac:dyDescent="0.25">
      <c r="A12" s="70" t="s">
        <v>35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15" customHeight="1" x14ac:dyDescent="0.25">
      <c r="A13" s="52" t="s">
        <v>36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7" t="s">
        <v>37</v>
      </c>
      <c r="K14" s="14"/>
    </row>
    <row r="15" spans="1:11" ht="15" customHeight="1" x14ac:dyDescent="0.25">
      <c r="A15" s="39" t="s">
        <v>38</v>
      </c>
      <c r="B15" s="40"/>
      <c r="C15" s="23" t="s">
        <v>39</v>
      </c>
      <c r="D15" s="57" t="s">
        <v>40</v>
      </c>
      <c r="E15" s="57"/>
      <c r="F15" s="57"/>
      <c r="G15" s="57"/>
      <c r="H15" s="57" t="s">
        <v>41</v>
      </c>
      <c r="I15" s="57"/>
      <c r="J15" s="57"/>
      <c r="K15" s="57"/>
    </row>
    <row r="16" spans="1:11" x14ac:dyDescent="0.25">
      <c r="A16" s="39">
        <v>1</v>
      </c>
      <c r="B16" s="40"/>
      <c r="C16" s="23">
        <v>2</v>
      </c>
      <c r="D16" s="57">
        <v>3</v>
      </c>
      <c r="E16" s="57"/>
      <c r="F16" s="57"/>
      <c r="G16" s="57"/>
      <c r="H16" s="57">
        <v>4</v>
      </c>
      <c r="I16" s="57"/>
      <c r="J16" s="57"/>
      <c r="K16" s="57"/>
    </row>
    <row r="17" spans="1:11" x14ac:dyDescent="0.25">
      <c r="A17" s="41" t="s">
        <v>42</v>
      </c>
      <c r="B17" s="42"/>
      <c r="C17" s="24"/>
      <c r="D17" s="63"/>
      <c r="E17" s="63"/>
      <c r="F17" s="63"/>
      <c r="G17" s="63"/>
      <c r="H17" s="63"/>
      <c r="I17" s="63"/>
      <c r="J17" s="63"/>
      <c r="K17" s="63"/>
    </row>
    <row r="18" spans="1:11" ht="15.75" customHeight="1" x14ac:dyDescent="0.25">
      <c r="A18" s="41" t="s">
        <v>43</v>
      </c>
      <c r="B18" s="42"/>
      <c r="C18" s="23"/>
      <c r="D18" s="63"/>
      <c r="E18" s="63"/>
      <c r="F18" s="63"/>
      <c r="G18" s="63"/>
      <c r="H18" s="63"/>
      <c r="I18" s="63"/>
      <c r="J18" s="63"/>
      <c r="K18" s="63"/>
    </row>
    <row r="19" spans="1:11" ht="15" customHeight="1" x14ac:dyDescent="0.25">
      <c r="A19" s="64" t="s">
        <v>44</v>
      </c>
      <c r="B19" s="65"/>
      <c r="C19" s="24">
        <v>2010</v>
      </c>
      <c r="D19" s="63">
        <v>1899042</v>
      </c>
      <c r="E19" s="63"/>
      <c r="F19" s="63"/>
      <c r="G19" s="63"/>
      <c r="H19" s="63">
        <v>0</v>
      </c>
      <c r="I19" s="63"/>
      <c r="J19" s="63"/>
      <c r="K19" s="63"/>
    </row>
    <row r="20" spans="1:11" ht="24" customHeight="1" x14ac:dyDescent="0.25">
      <c r="A20" s="64" t="s">
        <v>45</v>
      </c>
      <c r="B20" s="65"/>
      <c r="C20" s="24">
        <v>2020</v>
      </c>
      <c r="D20" s="63">
        <v>0</v>
      </c>
      <c r="E20" s="63"/>
      <c r="F20" s="63"/>
      <c r="G20" s="63"/>
      <c r="H20" s="63">
        <v>0</v>
      </c>
      <c r="I20" s="63"/>
      <c r="J20" s="63"/>
      <c r="K20" s="63"/>
    </row>
    <row r="21" spans="1:11" ht="15" customHeight="1" x14ac:dyDescent="0.25">
      <c r="A21" s="64" t="s">
        <v>46</v>
      </c>
      <c r="B21" s="65"/>
      <c r="C21" s="24">
        <v>2030</v>
      </c>
      <c r="D21" s="63">
        <v>0</v>
      </c>
      <c r="E21" s="63"/>
      <c r="F21" s="63"/>
      <c r="G21" s="63"/>
      <c r="H21" s="63">
        <v>0</v>
      </c>
      <c r="I21" s="63"/>
      <c r="J21" s="63"/>
      <c r="K21" s="63"/>
    </row>
    <row r="22" spans="1:11" ht="15.75" customHeight="1" x14ac:dyDescent="0.25">
      <c r="A22" s="64" t="s">
        <v>47</v>
      </c>
      <c r="B22" s="65"/>
      <c r="C22" s="24">
        <v>2040</v>
      </c>
      <c r="D22" s="63">
        <v>0</v>
      </c>
      <c r="E22" s="63"/>
      <c r="F22" s="63"/>
      <c r="G22" s="63"/>
      <c r="H22" s="63">
        <v>0</v>
      </c>
      <c r="I22" s="63"/>
      <c r="J22" s="63"/>
      <c r="K22" s="63"/>
    </row>
    <row r="23" spans="1:11" ht="15" customHeight="1" x14ac:dyDescent="0.25">
      <c r="A23" s="64" t="s">
        <v>48</v>
      </c>
      <c r="B23" s="65"/>
      <c r="C23" s="24">
        <v>2050</v>
      </c>
      <c r="D23" s="63">
        <v>9489</v>
      </c>
      <c r="E23" s="63"/>
      <c r="F23" s="63"/>
      <c r="G23" s="63"/>
      <c r="H23" s="63">
        <v>0</v>
      </c>
      <c r="I23" s="63"/>
      <c r="J23" s="63"/>
      <c r="K23" s="63"/>
    </row>
    <row r="24" spans="1:11" ht="15.75" customHeight="1" x14ac:dyDescent="0.25">
      <c r="A24" s="41" t="s">
        <v>49</v>
      </c>
      <c r="B24" s="42"/>
      <c r="C24" s="23">
        <v>2080</v>
      </c>
      <c r="D24" s="71">
        <v>1908531</v>
      </c>
      <c r="E24" s="71"/>
      <c r="F24" s="71"/>
      <c r="G24" s="71"/>
      <c r="H24" s="71">
        <v>0</v>
      </c>
      <c r="I24" s="71"/>
      <c r="J24" s="71"/>
      <c r="K24" s="71"/>
    </row>
    <row r="25" spans="1:11" x14ac:dyDescent="0.25">
      <c r="A25" s="41" t="s">
        <v>50</v>
      </c>
      <c r="B25" s="42"/>
      <c r="C25" s="23"/>
      <c r="D25" s="63"/>
      <c r="E25" s="63"/>
      <c r="F25" s="63"/>
      <c r="G25" s="63"/>
      <c r="H25" s="63"/>
      <c r="I25" s="63"/>
      <c r="J25" s="63"/>
      <c r="K25" s="63"/>
    </row>
    <row r="26" spans="1:11" ht="48" customHeight="1" x14ac:dyDescent="0.25">
      <c r="A26" s="64" t="s">
        <v>51</v>
      </c>
      <c r="B26" s="65"/>
      <c r="C26" s="24">
        <v>2090</v>
      </c>
      <c r="D26" s="63">
        <v>0</v>
      </c>
      <c r="E26" s="63"/>
      <c r="F26" s="63"/>
      <c r="G26" s="63"/>
      <c r="H26" s="63">
        <v>0</v>
      </c>
      <c r="I26" s="63"/>
      <c r="J26" s="63"/>
      <c r="K26" s="63"/>
    </row>
    <row r="27" spans="1:11" x14ac:dyDescent="0.25">
      <c r="A27" s="64" t="s">
        <v>1</v>
      </c>
      <c r="B27" s="65"/>
      <c r="C27" s="24">
        <v>2100</v>
      </c>
      <c r="D27" s="63">
        <v>0</v>
      </c>
      <c r="E27" s="63"/>
      <c r="F27" s="63"/>
      <c r="G27" s="63"/>
      <c r="H27" s="63">
        <v>0</v>
      </c>
      <c r="I27" s="63"/>
      <c r="J27" s="63"/>
      <c r="K27" s="63"/>
    </row>
    <row r="28" spans="1:11" ht="24" customHeight="1" x14ac:dyDescent="0.25">
      <c r="A28" s="64" t="s">
        <v>52</v>
      </c>
      <c r="B28" s="65"/>
      <c r="C28" s="24">
        <v>2110</v>
      </c>
      <c r="D28" s="63">
        <v>0</v>
      </c>
      <c r="E28" s="63"/>
      <c r="F28" s="63"/>
      <c r="G28" s="63"/>
      <c r="H28" s="63">
        <v>0</v>
      </c>
      <c r="I28" s="63"/>
      <c r="J28" s="63"/>
      <c r="K28" s="63"/>
    </row>
    <row r="29" spans="1:11" x14ac:dyDescent="0.25">
      <c r="A29" s="64" t="s">
        <v>53</v>
      </c>
      <c r="B29" s="65"/>
      <c r="C29" s="24">
        <v>2120</v>
      </c>
      <c r="D29" s="63">
        <v>0</v>
      </c>
      <c r="E29" s="63"/>
      <c r="F29" s="63"/>
      <c r="G29" s="63"/>
      <c r="H29" s="63">
        <v>0</v>
      </c>
      <c r="I29" s="63"/>
      <c r="J29" s="63"/>
      <c r="K29" s="63"/>
    </row>
    <row r="30" spans="1:11" ht="43.5" customHeight="1" x14ac:dyDescent="0.25">
      <c r="A30" s="64" t="s">
        <v>54</v>
      </c>
      <c r="B30" s="65"/>
      <c r="C30" s="24">
        <v>2130</v>
      </c>
      <c r="D30" s="63">
        <v>0</v>
      </c>
      <c r="E30" s="63"/>
      <c r="F30" s="63"/>
      <c r="G30" s="63"/>
      <c r="H30" s="63">
        <v>0</v>
      </c>
      <c r="I30" s="63"/>
      <c r="J30" s="63"/>
      <c r="K30" s="63"/>
    </row>
    <row r="31" spans="1:11" x14ac:dyDescent="0.25">
      <c r="A31" s="41" t="s">
        <v>55</v>
      </c>
      <c r="B31" s="42"/>
      <c r="C31" s="23">
        <v>2170</v>
      </c>
      <c r="D31" s="71">
        <v>0</v>
      </c>
      <c r="E31" s="71"/>
      <c r="F31" s="71"/>
      <c r="G31" s="71"/>
      <c r="H31" s="71">
        <v>0</v>
      </c>
      <c r="I31" s="71"/>
      <c r="J31" s="71"/>
      <c r="K31" s="71"/>
    </row>
    <row r="32" spans="1:11" ht="16.5" customHeight="1" x14ac:dyDescent="0.25">
      <c r="A32" s="41" t="s">
        <v>56</v>
      </c>
      <c r="B32" s="42"/>
      <c r="C32" s="23">
        <v>2200</v>
      </c>
      <c r="D32" s="71">
        <v>1908531</v>
      </c>
      <c r="E32" s="71"/>
      <c r="F32" s="71"/>
      <c r="G32" s="71"/>
      <c r="H32" s="71">
        <v>0</v>
      </c>
      <c r="I32" s="71"/>
      <c r="J32" s="71"/>
      <c r="K32" s="71"/>
    </row>
    <row r="33" spans="1:11" x14ac:dyDescent="0.25">
      <c r="A33" s="41" t="s">
        <v>57</v>
      </c>
      <c r="B33" s="42"/>
      <c r="C33" s="24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41" t="s">
        <v>58</v>
      </c>
      <c r="B34" s="42"/>
      <c r="C34" s="2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64" t="s">
        <v>59</v>
      </c>
      <c r="B35" s="65"/>
      <c r="C35" s="24">
        <v>2210</v>
      </c>
      <c r="D35" s="63">
        <v>1895153</v>
      </c>
      <c r="E35" s="63"/>
      <c r="F35" s="63"/>
      <c r="G35" s="63"/>
      <c r="H35" s="63">
        <v>0</v>
      </c>
      <c r="I35" s="63"/>
      <c r="J35" s="63"/>
      <c r="K35" s="63"/>
    </row>
    <row r="36" spans="1:11" x14ac:dyDescent="0.25">
      <c r="A36" s="64" t="s">
        <v>60</v>
      </c>
      <c r="B36" s="65"/>
      <c r="C36" s="24">
        <v>2220</v>
      </c>
      <c r="D36" s="63">
        <v>15021</v>
      </c>
      <c r="E36" s="63"/>
      <c r="F36" s="63"/>
      <c r="G36" s="63"/>
      <c r="H36" s="63">
        <v>0</v>
      </c>
      <c r="I36" s="63"/>
      <c r="J36" s="63"/>
      <c r="K36" s="63"/>
    </row>
    <row r="37" spans="1:11" x14ac:dyDescent="0.25">
      <c r="A37" s="64" t="s">
        <v>61</v>
      </c>
      <c r="B37" s="65"/>
      <c r="C37" s="24">
        <v>2230</v>
      </c>
      <c r="D37" s="63">
        <v>0</v>
      </c>
      <c r="E37" s="63"/>
      <c r="F37" s="63"/>
      <c r="G37" s="63"/>
      <c r="H37" s="63">
        <v>0</v>
      </c>
      <c r="I37" s="63"/>
      <c r="J37" s="63"/>
      <c r="K37" s="63"/>
    </row>
    <row r="38" spans="1:11" x14ac:dyDescent="0.25">
      <c r="A38" s="64" t="s">
        <v>62</v>
      </c>
      <c r="B38" s="65"/>
      <c r="C38" s="24">
        <v>2240</v>
      </c>
      <c r="D38" s="63">
        <v>0</v>
      </c>
      <c r="E38" s="63"/>
      <c r="F38" s="63"/>
      <c r="G38" s="63"/>
      <c r="H38" s="63">
        <v>0</v>
      </c>
      <c r="I38" s="63"/>
      <c r="J38" s="63"/>
      <c r="K38" s="63"/>
    </row>
    <row r="39" spans="1:11" x14ac:dyDescent="0.25">
      <c r="A39" s="64" t="s">
        <v>63</v>
      </c>
      <c r="B39" s="65"/>
      <c r="C39" s="24">
        <v>2250</v>
      </c>
      <c r="D39" s="63">
        <v>659</v>
      </c>
      <c r="E39" s="63"/>
      <c r="F39" s="63"/>
      <c r="G39" s="63"/>
      <c r="H39" s="63">
        <v>0</v>
      </c>
      <c r="I39" s="63"/>
      <c r="J39" s="63"/>
      <c r="K39" s="63"/>
    </row>
    <row r="40" spans="1:11" x14ac:dyDescent="0.25">
      <c r="A40" s="41" t="s">
        <v>64</v>
      </c>
      <c r="B40" s="42"/>
      <c r="C40" s="23">
        <v>2290</v>
      </c>
      <c r="D40" s="71">
        <v>1910833</v>
      </c>
      <c r="E40" s="71"/>
      <c r="F40" s="71"/>
      <c r="G40" s="71"/>
      <c r="H40" s="71">
        <v>0</v>
      </c>
      <c r="I40" s="71"/>
      <c r="J40" s="71"/>
      <c r="K40" s="71"/>
    </row>
    <row r="41" spans="1:11" x14ac:dyDescent="0.25">
      <c r="A41" s="41" t="s">
        <v>65</v>
      </c>
      <c r="B41" s="42"/>
      <c r="C41" s="23"/>
      <c r="D41" s="63"/>
      <c r="E41" s="63"/>
      <c r="F41" s="63"/>
      <c r="G41" s="63"/>
      <c r="H41" s="63"/>
      <c r="I41" s="63"/>
      <c r="J41" s="63"/>
      <c r="K41" s="63"/>
    </row>
    <row r="42" spans="1:11" x14ac:dyDescent="0.25">
      <c r="A42" s="64" t="s">
        <v>52</v>
      </c>
      <c r="B42" s="65"/>
      <c r="C42" s="24">
        <v>2300</v>
      </c>
      <c r="D42" s="63">
        <v>0</v>
      </c>
      <c r="E42" s="63"/>
      <c r="F42" s="63"/>
      <c r="G42" s="63"/>
      <c r="H42" s="63">
        <v>0</v>
      </c>
      <c r="I42" s="63"/>
      <c r="J42" s="63"/>
      <c r="K42" s="63"/>
    </row>
    <row r="43" spans="1:11" x14ac:dyDescent="0.25">
      <c r="A43" s="64" t="s">
        <v>66</v>
      </c>
      <c r="B43" s="65"/>
      <c r="C43" s="24">
        <v>2310</v>
      </c>
      <c r="D43" s="63">
        <v>0</v>
      </c>
      <c r="E43" s="63"/>
      <c r="F43" s="63"/>
      <c r="G43" s="63"/>
      <c r="H43" s="63">
        <v>0</v>
      </c>
      <c r="I43" s="63"/>
      <c r="J43" s="63"/>
      <c r="K43" s="63"/>
    </row>
    <row r="44" spans="1:11" x14ac:dyDescent="0.25">
      <c r="A44" s="41" t="s">
        <v>67</v>
      </c>
      <c r="B44" s="42"/>
      <c r="C44" s="23">
        <v>2340</v>
      </c>
      <c r="D44" s="71">
        <v>0</v>
      </c>
      <c r="E44" s="71"/>
      <c r="F44" s="71"/>
      <c r="G44" s="71"/>
      <c r="H44" s="71">
        <v>0</v>
      </c>
      <c r="I44" s="71"/>
      <c r="J44" s="71"/>
      <c r="K44" s="71"/>
    </row>
    <row r="45" spans="1:11" x14ac:dyDescent="0.25">
      <c r="A45" s="41" t="s">
        <v>68</v>
      </c>
      <c r="B45" s="42"/>
      <c r="C45" s="23">
        <v>2380</v>
      </c>
      <c r="D45" s="63">
        <v>1910833</v>
      </c>
      <c r="E45" s="63"/>
      <c r="F45" s="63"/>
      <c r="G45" s="63"/>
      <c r="H45" s="63">
        <v>0</v>
      </c>
      <c r="I45" s="63"/>
      <c r="J45" s="63"/>
      <c r="K45" s="63"/>
    </row>
    <row r="46" spans="1:11" x14ac:dyDescent="0.25">
      <c r="A46" s="41" t="s">
        <v>69</v>
      </c>
      <c r="B46" s="42"/>
      <c r="C46" s="23">
        <v>2390</v>
      </c>
      <c r="D46" s="63">
        <v>-2302</v>
      </c>
      <c r="E46" s="63"/>
      <c r="F46" s="63"/>
      <c r="G46" s="63"/>
      <c r="H46" s="63">
        <v>0</v>
      </c>
      <c r="I46" s="63"/>
      <c r="J46" s="63"/>
      <c r="K46" s="63"/>
    </row>
    <row r="47" spans="1:11" ht="15.75" thickBot="1" x14ac:dyDescent="0.3">
      <c r="A47" s="28"/>
      <c r="B47" s="28"/>
      <c r="C47" s="29"/>
      <c r="D47" s="30"/>
      <c r="E47" s="30"/>
      <c r="F47" s="30"/>
      <c r="G47" s="30"/>
      <c r="H47" s="30"/>
      <c r="I47" s="30"/>
      <c r="J47" s="30"/>
      <c r="K47" s="30"/>
    </row>
    <row r="48" spans="1:11" ht="15.75" thickBot="1" x14ac:dyDescent="0.3">
      <c r="A48" s="6"/>
      <c r="B48" s="4"/>
      <c r="C48" s="5"/>
      <c r="D48" s="4"/>
      <c r="E48" s="4"/>
      <c r="F48" s="3"/>
    </row>
    <row r="49" spans="1:11" ht="15.75" thickBot="1" x14ac:dyDescent="0.3">
      <c r="A49" s="52" t="s">
        <v>70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15.75" thickBot="1" x14ac:dyDescent="0.3">
      <c r="A50" s="6"/>
      <c r="B50" s="4"/>
      <c r="C50" s="5"/>
      <c r="D50" s="4"/>
      <c r="E50" s="4"/>
      <c r="F50" s="3"/>
    </row>
    <row r="51" spans="1:11" ht="25.5" x14ac:dyDescent="0.25">
      <c r="A51" s="39" t="s">
        <v>71</v>
      </c>
      <c r="B51" s="40"/>
      <c r="C51" s="25" t="s">
        <v>39</v>
      </c>
      <c r="D51" s="57" t="s">
        <v>40</v>
      </c>
      <c r="E51" s="57"/>
      <c r="F51" s="57"/>
      <c r="G51" s="57"/>
      <c r="H51" s="57" t="s">
        <v>41</v>
      </c>
      <c r="I51" s="57"/>
      <c r="J51" s="57"/>
      <c r="K51" s="57"/>
    </row>
    <row r="52" spans="1:11" ht="16.5" customHeight="1" x14ac:dyDescent="0.25">
      <c r="A52" s="39">
        <v>1</v>
      </c>
      <c r="B52" s="40"/>
      <c r="C52" s="23">
        <v>2</v>
      </c>
      <c r="D52" s="57">
        <v>3</v>
      </c>
      <c r="E52" s="57"/>
      <c r="F52" s="57"/>
      <c r="G52" s="57"/>
      <c r="H52" s="57">
        <v>4</v>
      </c>
      <c r="I52" s="57"/>
      <c r="J52" s="57"/>
      <c r="K52" s="57"/>
    </row>
    <row r="53" spans="1:11" x14ac:dyDescent="0.25">
      <c r="A53" s="64" t="s">
        <v>72</v>
      </c>
      <c r="B53" s="65"/>
      <c r="C53" s="24">
        <v>2420</v>
      </c>
      <c r="D53" s="63">
        <v>0</v>
      </c>
      <c r="E53" s="63"/>
      <c r="F53" s="63"/>
      <c r="G53" s="63"/>
      <c r="H53" s="63">
        <v>0</v>
      </c>
      <c r="I53" s="63"/>
      <c r="J53" s="63"/>
      <c r="K53" s="63"/>
    </row>
    <row r="54" spans="1:11" x14ac:dyDescent="0.25">
      <c r="A54" s="64" t="s">
        <v>73</v>
      </c>
      <c r="B54" s="65"/>
      <c r="C54" s="24">
        <v>2430</v>
      </c>
      <c r="D54" s="63">
        <v>0</v>
      </c>
      <c r="E54" s="63"/>
      <c r="F54" s="63"/>
      <c r="G54" s="63"/>
      <c r="H54" s="63">
        <v>0</v>
      </c>
      <c r="I54" s="63"/>
      <c r="J54" s="63"/>
      <c r="K54" s="63"/>
    </row>
    <row r="55" spans="1:11" x14ac:dyDescent="0.25">
      <c r="A55" s="64" t="s">
        <v>74</v>
      </c>
      <c r="B55" s="65"/>
      <c r="C55" s="24">
        <v>2440</v>
      </c>
      <c r="D55" s="63">
        <v>0</v>
      </c>
      <c r="E55" s="63"/>
      <c r="F55" s="63"/>
      <c r="G55" s="63"/>
      <c r="H55" s="63">
        <v>0</v>
      </c>
      <c r="I55" s="63"/>
      <c r="J55" s="63"/>
      <c r="K55" s="63"/>
    </row>
    <row r="56" spans="1:11" x14ac:dyDescent="0.25">
      <c r="A56" s="64" t="s">
        <v>75</v>
      </c>
      <c r="B56" s="65"/>
      <c r="C56" s="24">
        <v>2450</v>
      </c>
      <c r="D56" s="63">
        <v>0</v>
      </c>
      <c r="E56" s="63"/>
      <c r="F56" s="63"/>
      <c r="G56" s="63"/>
      <c r="H56" s="63">
        <v>0</v>
      </c>
      <c r="I56" s="63"/>
      <c r="J56" s="63"/>
      <c r="K56" s="63"/>
    </row>
    <row r="57" spans="1:11" x14ac:dyDescent="0.25">
      <c r="A57" s="64" t="s">
        <v>76</v>
      </c>
      <c r="B57" s="65"/>
      <c r="C57" s="24">
        <v>2460</v>
      </c>
      <c r="D57" s="63">
        <v>0</v>
      </c>
      <c r="E57" s="63"/>
      <c r="F57" s="63"/>
      <c r="G57" s="63"/>
      <c r="H57" s="63">
        <v>0</v>
      </c>
      <c r="I57" s="63"/>
      <c r="J57" s="63"/>
      <c r="K57" s="63"/>
    </row>
    <row r="58" spans="1:11" x14ac:dyDescent="0.25">
      <c r="A58" s="64" t="s">
        <v>77</v>
      </c>
      <c r="B58" s="65"/>
      <c r="C58" s="24">
        <v>2470</v>
      </c>
      <c r="D58" s="63">
        <v>0</v>
      </c>
      <c r="E58" s="63"/>
      <c r="F58" s="63"/>
      <c r="G58" s="63"/>
      <c r="H58" s="63">
        <v>0</v>
      </c>
      <c r="I58" s="63"/>
      <c r="J58" s="63"/>
      <c r="K58" s="63"/>
    </row>
    <row r="59" spans="1:11" x14ac:dyDescent="0.25">
      <c r="A59" s="64" t="s">
        <v>78</v>
      </c>
      <c r="B59" s="65"/>
      <c r="C59" s="24">
        <v>2480</v>
      </c>
      <c r="D59" s="63">
        <v>0</v>
      </c>
      <c r="E59" s="63"/>
      <c r="F59" s="63"/>
      <c r="G59" s="63"/>
      <c r="H59" s="63">
        <v>0</v>
      </c>
      <c r="I59" s="63"/>
      <c r="J59" s="63"/>
      <c r="K59" s="63"/>
    </row>
    <row r="60" spans="1:11" x14ac:dyDescent="0.25">
      <c r="A60" s="64" t="s">
        <v>79</v>
      </c>
      <c r="B60" s="65"/>
      <c r="C60" s="24">
        <v>2490</v>
      </c>
      <c r="D60" s="63">
        <v>0</v>
      </c>
      <c r="E60" s="63"/>
      <c r="F60" s="63"/>
      <c r="G60" s="63"/>
      <c r="H60" s="63">
        <v>0</v>
      </c>
      <c r="I60" s="63"/>
      <c r="J60" s="63"/>
      <c r="K60" s="63"/>
    </row>
    <row r="61" spans="1:11" x14ac:dyDescent="0.25">
      <c r="A61" s="64" t="s">
        <v>80</v>
      </c>
      <c r="B61" s="65"/>
      <c r="C61" s="24">
        <v>2500</v>
      </c>
      <c r="D61" s="63">
        <v>1910833</v>
      </c>
      <c r="E61" s="63"/>
      <c r="F61" s="63"/>
      <c r="G61" s="63"/>
      <c r="H61" s="63">
        <v>0</v>
      </c>
      <c r="I61" s="63"/>
      <c r="J61" s="63"/>
      <c r="K61" s="63"/>
    </row>
    <row r="62" spans="1:11" x14ac:dyDescent="0.25">
      <c r="A62" s="64" t="s">
        <v>81</v>
      </c>
      <c r="B62" s="65"/>
      <c r="C62" s="24">
        <v>2510</v>
      </c>
      <c r="D62" s="63">
        <v>0</v>
      </c>
      <c r="E62" s="63"/>
      <c r="F62" s="63"/>
      <c r="G62" s="63"/>
      <c r="H62" s="63">
        <v>0</v>
      </c>
      <c r="I62" s="63"/>
      <c r="J62" s="63"/>
      <c r="K62" s="63"/>
    </row>
    <row r="63" spans="1:11" x14ac:dyDescent="0.25">
      <c r="A63" s="79" t="s">
        <v>82</v>
      </c>
      <c r="B63" s="80"/>
      <c r="C63" s="37">
        <v>2520</v>
      </c>
      <c r="D63" s="77">
        <v>1910833</v>
      </c>
      <c r="E63" s="78"/>
      <c r="F63" s="78"/>
      <c r="G63" s="78"/>
      <c r="H63" s="77">
        <v>0</v>
      </c>
      <c r="I63" s="78"/>
      <c r="J63" s="78"/>
      <c r="K63" s="78"/>
    </row>
    <row r="64" spans="1:11" ht="15.75" thickBot="1" x14ac:dyDescent="0.3">
      <c r="A64" s="52" t="s">
        <v>83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ht="15.75" thickBot="1" x14ac:dyDescent="0.3">
      <c r="A65" s="10"/>
      <c r="B65" s="11"/>
      <c r="C65" s="11"/>
      <c r="D65" s="11"/>
      <c r="E65" s="12"/>
      <c r="F65" s="2"/>
    </row>
    <row r="66" spans="1:11" x14ac:dyDescent="0.25">
      <c r="A66" s="53" t="s">
        <v>38</v>
      </c>
      <c r="B66" s="54"/>
      <c r="C66" s="57" t="s">
        <v>39</v>
      </c>
      <c r="D66" s="57" t="s">
        <v>84</v>
      </c>
      <c r="E66" s="57"/>
      <c r="F66" s="57"/>
      <c r="G66" s="57"/>
      <c r="H66" s="57" t="s">
        <v>85</v>
      </c>
      <c r="I66" s="57"/>
      <c r="J66" s="57"/>
      <c r="K66" s="57"/>
    </row>
    <row r="67" spans="1:11" ht="126.75" x14ac:dyDescent="0.25">
      <c r="A67" s="55"/>
      <c r="B67" s="56"/>
      <c r="C67" s="57"/>
      <c r="D67" s="26" t="s">
        <v>86</v>
      </c>
      <c r="E67" s="26" t="s">
        <v>87</v>
      </c>
      <c r="F67" s="26" t="s">
        <v>88</v>
      </c>
      <c r="G67" s="26" t="s">
        <v>89</v>
      </c>
      <c r="H67" s="26" t="s">
        <v>86</v>
      </c>
      <c r="I67" s="26" t="s">
        <v>87</v>
      </c>
      <c r="J67" s="26" t="s">
        <v>88</v>
      </c>
      <c r="K67" s="26" t="s">
        <v>90</v>
      </c>
    </row>
    <row r="68" spans="1:11" x14ac:dyDescent="0.25">
      <c r="A68" s="39">
        <v>1</v>
      </c>
      <c r="B68" s="40"/>
      <c r="C68" s="23">
        <v>2</v>
      </c>
      <c r="D68" s="23">
        <v>3</v>
      </c>
      <c r="E68" s="23">
        <v>4</v>
      </c>
      <c r="F68" s="23">
        <v>5</v>
      </c>
      <c r="G68" s="23">
        <v>6</v>
      </c>
      <c r="H68" s="23">
        <v>7</v>
      </c>
      <c r="I68" s="23">
        <v>8</v>
      </c>
      <c r="J68" s="23">
        <v>9</v>
      </c>
      <c r="K68" s="23">
        <v>10</v>
      </c>
    </row>
    <row r="69" spans="1:11" x14ac:dyDescent="0.25">
      <c r="A69" s="41" t="s">
        <v>42</v>
      </c>
      <c r="B69" s="42"/>
      <c r="C69" s="23"/>
      <c r="D69" s="23"/>
      <c r="E69" s="23"/>
      <c r="F69" s="23"/>
      <c r="G69" s="23"/>
      <c r="H69" s="23"/>
      <c r="I69" s="23"/>
      <c r="J69" s="23"/>
      <c r="K69" s="23"/>
    </row>
    <row r="70" spans="1:11" x14ac:dyDescent="0.25">
      <c r="A70" s="41" t="s">
        <v>51</v>
      </c>
      <c r="B70" s="42"/>
      <c r="C70" s="23">
        <v>2530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</row>
    <row r="71" spans="1:11" x14ac:dyDescent="0.25">
      <c r="A71" s="41" t="s">
        <v>1</v>
      </c>
      <c r="B71" s="42"/>
      <c r="C71" s="23">
        <v>2540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</row>
    <row r="72" spans="1:11" x14ac:dyDescent="0.25">
      <c r="A72" s="64" t="s">
        <v>91</v>
      </c>
      <c r="B72" s="65"/>
      <c r="C72" s="24">
        <v>2541</v>
      </c>
      <c r="D72" s="36">
        <v>0</v>
      </c>
      <c r="E72" s="36">
        <v>0</v>
      </c>
      <c r="F72" s="36">
        <v>0</v>
      </c>
      <c r="G72" s="35">
        <v>0</v>
      </c>
      <c r="H72" s="36">
        <v>0</v>
      </c>
      <c r="I72" s="36">
        <v>0</v>
      </c>
      <c r="J72" s="36">
        <v>0</v>
      </c>
      <c r="K72" s="35">
        <v>0</v>
      </c>
    </row>
    <row r="73" spans="1:11" x14ac:dyDescent="0.25">
      <c r="A73" s="64" t="s">
        <v>92</v>
      </c>
      <c r="B73" s="65"/>
      <c r="C73" s="24">
        <v>2542</v>
      </c>
      <c r="D73" s="36">
        <v>0</v>
      </c>
      <c r="E73" s="36">
        <v>0</v>
      </c>
      <c r="F73" s="36">
        <v>0</v>
      </c>
      <c r="G73" s="35">
        <v>0</v>
      </c>
      <c r="H73" s="36">
        <v>0</v>
      </c>
      <c r="I73" s="36">
        <v>0</v>
      </c>
      <c r="J73" s="36">
        <v>0</v>
      </c>
      <c r="K73" s="35">
        <v>0</v>
      </c>
    </row>
    <row r="74" spans="1:11" x14ac:dyDescent="0.25">
      <c r="A74" s="64" t="s">
        <v>93</v>
      </c>
      <c r="B74" s="65"/>
      <c r="C74" s="24">
        <v>2543</v>
      </c>
      <c r="D74" s="36">
        <v>0</v>
      </c>
      <c r="E74" s="36">
        <v>0</v>
      </c>
      <c r="F74" s="36">
        <v>0</v>
      </c>
      <c r="G74" s="35">
        <v>0</v>
      </c>
      <c r="H74" s="36">
        <v>0</v>
      </c>
      <c r="I74" s="36">
        <v>0</v>
      </c>
      <c r="J74" s="36">
        <v>0</v>
      </c>
      <c r="K74" s="35">
        <v>0</v>
      </c>
    </row>
    <row r="75" spans="1:11" x14ac:dyDescent="0.25">
      <c r="A75" s="64" t="s">
        <v>2</v>
      </c>
      <c r="B75" s="65"/>
      <c r="C75" s="24">
        <v>2544</v>
      </c>
      <c r="D75" s="36">
        <v>0</v>
      </c>
      <c r="E75" s="36">
        <v>0</v>
      </c>
      <c r="F75" s="36">
        <v>0</v>
      </c>
      <c r="G75" s="35">
        <v>0</v>
      </c>
      <c r="H75" s="36">
        <v>0</v>
      </c>
      <c r="I75" s="36">
        <v>0</v>
      </c>
      <c r="J75" s="36">
        <v>0</v>
      </c>
      <c r="K75" s="35">
        <v>0</v>
      </c>
    </row>
    <row r="76" spans="1:11" x14ac:dyDescent="0.25">
      <c r="A76" s="64"/>
      <c r="B76" s="65"/>
      <c r="C76" s="24"/>
      <c r="D76" s="36"/>
      <c r="E76" s="36"/>
      <c r="F76" s="36"/>
      <c r="G76" s="35"/>
      <c r="H76" s="36"/>
      <c r="I76" s="36"/>
      <c r="J76" s="36"/>
      <c r="K76" s="35"/>
    </row>
    <row r="77" spans="1:11" x14ac:dyDescent="0.25">
      <c r="A77" s="41" t="s">
        <v>94</v>
      </c>
      <c r="B77" s="42"/>
      <c r="C77" s="23">
        <v>2550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</row>
    <row r="78" spans="1:11" x14ac:dyDescent="0.25">
      <c r="A78" s="41" t="s">
        <v>95</v>
      </c>
      <c r="B78" s="42"/>
      <c r="C78" s="23">
        <v>2560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</row>
    <row r="79" spans="1:11" x14ac:dyDescent="0.25">
      <c r="A79" s="81" t="s">
        <v>96</v>
      </c>
      <c r="B79" s="82"/>
      <c r="C79" s="23">
        <v>2561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</row>
    <row r="80" spans="1:11" x14ac:dyDescent="0.25">
      <c r="A80" s="81" t="s">
        <v>97</v>
      </c>
      <c r="B80" s="82"/>
      <c r="C80" s="23">
        <v>2570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</row>
    <row r="81" spans="1:11" x14ac:dyDescent="0.25">
      <c r="A81" s="41" t="s">
        <v>98</v>
      </c>
      <c r="B81" s="42"/>
      <c r="C81" s="23">
        <v>2580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</row>
    <row r="82" spans="1:11" x14ac:dyDescent="0.25">
      <c r="A82" s="64" t="s">
        <v>99</v>
      </c>
      <c r="B82" s="65"/>
      <c r="C82" s="24">
        <v>2581</v>
      </c>
      <c r="D82" s="36">
        <v>0</v>
      </c>
      <c r="E82" s="36">
        <v>0</v>
      </c>
      <c r="F82" s="36">
        <v>0</v>
      </c>
      <c r="G82" s="35">
        <v>0</v>
      </c>
      <c r="H82" s="36">
        <v>0</v>
      </c>
      <c r="I82" s="36">
        <v>0</v>
      </c>
      <c r="J82" s="36">
        <v>0</v>
      </c>
      <c r="K82" s="35">
        <v>0</v>
      </c>
    </row>
    <row r="83" spans="1:11" x14ac:dyDescent="0.25">
      <c r="A83" s="64" t="s">
        <v>100</v>
      </c>
      <c r="B83" s="65"/>
      <c r="C83" s="24">
        <v>2582</v>
      </c>
      <c r="D83" s="36">
        <v>0</v>
      </c>
      <c r="E83" s="36">
        <v>0</v>
      </c>
      <c r="F83" s="36">
        <v>0</v>
      </c>
      <c r="G83" s="35">
        <v>0</v>
      </c>
      <c r="H83" s="36">
        <v>0</v>
      </c>
      <c r="I83" s="36">
        <v>0</v>
      </c>
      <c r="J83" s="36">
        <v>0</v>
      </c>
      <c r="K83" s="35">
        <v>0</v>
      </c>
    </row>
    <row r="84" spans="1:11" x14ac:dyDescent="0.25">
      <c r="A84" s="64" t="s">
        <v>101</v>
      </c>
      <c r="B84" s="65"/>
      <c r="C84" s="24">
        <v>2583</v>
      </c>
      <c r="D84" s="36">
        <v>0</v>
      </c>
      <c r="E84" s="36">
        <v>0</v>
      </c>
      <c r="F84" s="36">
        <v>0</v>
      </c>
      <c r="G84" s="35">
        <v>0</v>
      </c>
      <c r="H84" s="36">
        <v>0</v>
      </c>
      <c r="I84" s="36">
        <v>0</v>
      </c>
      <c r="J84" s="36">
        <v>0</v>
      </c>
      <c r="K84" s="35">
        <v>0</v>
      </c>
    </row>
    <row r="85" spans="1:11" x14ac:dyDescent="0.25">
      <c r="A85" s="64"/>
      <c r="B85" s="65"/>
      <c r="C85" s="24"/>
      <c r="D85" s="36"/>
      <c r="E85" s="36"/>
      <c r="F85" s="36"/>
      <c r="G85" s="35"/>
      <c r="H85" s="36"/>
      <c r="I85" s="36"/>
      <c r="J85" s="36"/>
      <c r="K85" s="35"/>
    </row>
    <row r="86" spans="1:11" x14ac:dyDescent="0.25">
      <c r="A86" s="64" t="s">
        <v>102</v>
      </c>
      <c r="B86" s="65"/>
      <c r="C86" s="24">
        <v>2590</v>
      </c>
      <c r="D86" s="36">
        <v>0</v>
      </c>
      <c r="E86" s="36">
        <v>0</v>
      </c>
      <c r="F86" s="36">
        <v>0</v>
      </c>
      <c r="G86" s="35">
        <v>0</v>
      </c>
      <c r="H86" s="36">
        <v>0</v>
      </c>
      <c r="I86" s="36">
        <v>0</v>
      </c>
      <c r="J86" s="36">
        <v>0</v>
      </c>
      <c r="K86" s="35">
        <v>0</v>
      </c>
    </row>
    <row r="87" spans="1:11" x14ac:dyDescent="0.25">
      <c r="A87" s="41" t="s">
        <v>103</v>
      </c>
      <c r="B87" s="42"/>
      <c r="C87" s="23">
        <v>2600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</row>
    <row r="88" spans="1:11" x14ac:dyDescent="0.25">
      <c r="A88" s="41" t="s">
        <v>57</v>
      </c>
      <c r="B88" s="42"/>
      <c r="C88" s="23"/>
      <c r="D88" s="34"/>
      <c r="E88" s="34"/>
      <c r="F88" s="34"/>
      <c r="G88" s="34"/>
      <c r="H88" s="34"/>
      <c r="I88" s="34"/>
      <c r="J88" s="34"/>
      <c r="K88" s="34"/>
    </row>
    <row r="89" spans="1:11" x14ac:dyDescent="0.25">
      <c r="A89" s="64" t="s">
        <v>104</v>
      </c>
      <c r="B89" s="65"/>
      <c r="C89" s="24">
        <v>2610</v>
      </c>
      <c r="D89" s="36">
        <v>0</v>
      </c>
      <c r="E89" s="36">
        <v>0</v>
      </c>
      <c r="F89" s="36">
        <v>0</v>
      </c>
      <c r="G89" s="35">
        <v>0</v>
      </c>
      <c r="H89" s="36">
        <v>0</v>
      </c>
      <c r="I89" s="36">
        <v>0</v>
      </c>
      <c r="J89" s="36">
        <v>0</v>
      </c>
      <c r="K89" s="35">
        <v>0</v>
      </c>
    </row>
    <row r="90" spans="1:11" x14ac:dyDescent="0.25">
      <c r="A90" s="64" t="s">
        <v>3</v>
      </c>
      <c r="B90" s="65"/>
      <c r="C90" s="24">
        <v>2620</v>
      </c>
      <c r="D90" s="36">
        <v>0</v>
      </c>
      <c r="E90" s="36">
        <v>0</v>
      </c>
      <c r="F90" s="36">
        <v>0</v>
      </c>
      <c r="G90" s="35">
        <v>0</v>
      </c>
      <c r="H90" s="36">
        <v>0</v>
      </c>
      <c r="I90" s="36">
        <v>0</v>
      </c>
      <c r="J90" s="36">
        <v>0</v>
      </c>
      <c r="K90" s="35">
        <v>0</v>
      </c>
    </row>
    <row r="91" spans="1:11" x14ac:dyDescent="0.25">
      <c r="A91" s="64" t="s">
        <v>105</v>
      </c>
      <c r="B91" s="65"/>
      <c r="C91" s="24">
        <v>2630</v>
      </c>
      <c r="D91" s="36">
        <v>0</v>
      </c>
      <c r="E91" s="36">
        <v>0</v>
      </c>
      <c r="F91" s="36">
        <v>0</v>
      </c>
      <c r="G91" s="35">
        <v>0</v>
      </c>
      <c r="H91" s="36">
        <v>0</v>
      </c>
      <c r="I91" s="36">
        <v>0</v>
      </c>
      <c r="J91" s="36">
        <v>0</v>
      </c>
      <c r="K91" s="35">
        <v>0</v>
      </c>
    </row>
    <row r="92" spans="1:11" x14ac:dyDescent="0.25">
      <c r="A92" s="64" t="s">
        <v>106</v>
      </c>
      <c r="B92" s="65"/>
      <c r="C92" s="24">
        <v>2640</v>
      </c>
      <c r="D92" s="36">
        <v>0</v>
      </c>
      <c r="E92" s="36">
        <v>0</v>
      </c>
      <c r="F92" s="36">
        <v>0</v>
      </c>
      <c r="G92" s="35">
        <v>0</v>
      </c>
      <c r="H92" s="36">
        <v>0</v>
      </c>
      <c r="I92" s="36">
        <v>0</v>
      </c>
      <c r="J92" s="36">
        <v>0</v>
      </c>
      <c r="K92" s="35">
        <v>0</v>
      </c>
    </row>
    <row r="93" spans="1:11" x14ac:dyDescent="0.25">
      <c r="A93" s="75" t="s">
        <v>107</v>
      </c>
      <c r="B93" s="76"/>
      <c r="C93" s="24">
        <v>2641</v>
      </c>
      <c r="D93" s="36">
        <v>0</v>
      </c>
      <c r="E93" s="36">
        <v>0</v>
      </c>
      <c r="F93" s="36">
        <v>0</v>
      </c>
      <c r="G93" s="35">
        <v>0</v>
      </c>
      <c r="H93" s="36">
        <v>0</v>
      </c>
      <c r="I93" s="36">
        <v>0</v>
      </c>
      <c r="J93" s="36">
        <v>0</v>
      </c>
      <c r="K93" s="35">
        <v>0</v>
      </c>
    </row>
    <row r="94" spans="1:11" x14ac:dyDescent="0.25">
      <c r="A94" s="64" t="s">
        <v>4</v>
      </c>
      <c r="B94" s="65"/>
      <c r="C94" s="24">
        <v>2650</v>
      </c>
      <c r="D94" s="36">
        <v>0</v>
      </c>
      <c r="E94" s="36">
        <v>0</v>
      </c>
      <c r="F94" s="36">
        <v>0</v>
      </c>
      <c r="G94" s="35">
        <v>0</v>
      </c>
      <c r="H94" s="36">
        <v>0</v>
      </c>
      <c r="I94" s="36">
        <v>0</v>
      </c>
      <c r="J94" s="36">
        <v>0</v>
      </c>
      <c r="K94" s="35">
        <v>0</v>
      </c>
    </row>
    <row r="95" spans="1:11" x14ac:dyDescent="0.25">
      <c r="A95" s="64" t="s">
        <v>5</v>
      </c>
      <c r="B95" s="65"/>
      <c r="C95" s="24">
        <v>2660</v>
      </c>
      <c r="D95" s="36">
        <v>0</v>
      </c>
      <c r="E95" s="36">
        <v>0</v>
      </c>
      <c r="F95" s="36">
        <v>0</v>
      </c>
      <c r="G95" s="35">
        <v>0</v>
      </c>
      <c r="H95" s="36">
        <v>0</v>
      </c>
      <c r="I95" s="36">
        <v>0</v>
      </c>
      <c r="J95" s="36">
        <v>0</v>
      </c>
      <c r="K95" s="35">
        <v>0</v>
      </c>
    </row>
    <row r="96" spans="1:11" x14ac:dyDescent="0.25">
      <c r="A96" s="64" t="s">
        <v>7</v>
      </c>
      <c r="B96" s="65"/>
      <c r="C96" s="24">
        <v>2670</v>
      </c>
      <c r="D96" s="36">
        <v>0</v>
      </c>
      <c r="E96" s="36">
        <v>0</v>
      </c>
      <c r="F96" s="36">
        <v>0</v>
      </c>
      <c r="G96" s="35">
        <v>0</v>
      </c>
      <c r="H96" s="36">
        <v>0</v>
      </c>
      <c r="I96" s="36">
        <v>0</v>
      </c>
      <c r="J96" s="36">
        <v>0</v>
      </c>
      <c r="K96" s="35">
        <v>0</v>
      </c>
    </row>
    <row r="97" spans="1:11" x14ac:dyDescent="0.25">
      <c r="A97" s="64" t="s">
        <v>6</v>
      </c>
      <c r="B97" s="65"/>
      <c r="C97" s="24">
        <v>2680</v>
      </c>
      <c r="D97" s="36">
        <v>0</v>
      </c>
      <c r="E97" s="36">
        <v>0</v>
      </c>
      <c r="F97" s="36">
        <v>0</v>
      </c>
      <c r="G97" s="35">
        <v>0</v>
      </c>
      <c r="H97" s="36">
        <v>0</v>
      </c>
      <c r="I97" s="36">
        <v>0</v>
      </c>
      <c r="J97" s="36">
        <v>0</v>
      </c>
      <c r="K97" s="35">
        <v>0</v>
      </c>
    </row>
    <row r="98" spans="1:11" x14ac:dyDescent="0.25">
      <c r="A98" s="64" t="s">
        <v>108</v>
      </c>
      <c r="B98" s="65"/>
      <c r="C98" s="24">
        <v>2690</v>
      </c>
      <c r="D98" s="36">
        <v>0</v>
      </c>
      <c r="E98" s="36">
        <v>0</v>
      </c>
      <c r="F98" s="36">
        <v>0</v>
      </c>
      <c r="G98" s="35">
        <v>0</v>
      </c>
      <c r="H98" s="36">
        <v>0</v>
      </c>
      <c r="I98" s="36">
        <v>0</v>
      </c>
      <c r="J98" s="36">
        <v>0</v>
      </c>
      <c r="K98" s="35">
        <v>0</v>
      </c>
    </row>
    <row r="99" spans="1:11" x14ac:dyDescent="0.25">
      <c r="A99" s="75" t="s">
        <v>109</v>
      </c>
      <c r="B99" s="76"/>
      <c r="C99" s="24">
        <v>2691</v>
      </c>
      <c r="D99" s="36">
        <v>0</v>
      </c>
      <c r="E99" s="36">
        <v>0</v>
      </c>
      <c r="F99" s="36">
        <v>0</v>
      </c>
      <c r="G99" s="35">
        <v>0</v>
      </c>
      <c r="H99" s="36">
        <v>0</v>
      </c>
      <c r="I99" s="36">
        <v>0</v>
      </c>
      <c r="J99" s="36">
        <v>0</v>
      </c>
      <c r="K99" s="35">
        <v>0</v>
      </c>
    </row>
    <row r="100" spans="1:11" x14ac:dyDescent="0.25">
      <c r="A100" s="64" t="s">
        <v>110</v>
      </c>
      <c r="B100" s="65"/>
      <c r="C100" s="24">
        <v>2700</v>
      </c>
      <c r="D100" s="36">
        <v>0</v>
      </c>
      <c r="E100" s="36">
        <v>0</v>
      </c>
      <c r="F100" s="36">
        <v>0</v>
      </c>
      <c r="G100" s="35">
        <v>0</v>
      </c>
      <c r="H100" s="36">
        <v>0</v>
      </c>
      <c r="I100" s="36">
        <v>0</v>
      </c>
      <c r="J100" s="36">
        <v>0</v>
      </c>
      <c r="K100" s="35">
        <v>0</v>
      </c>
    </row>
    <row r="101" spans="1:11" x14ac:dyDescent="0.25">
      <c r="A101" s="64" t="s">
        <v>111</v>
      </c>
      <c r="B101" s="65"/>
      <c r="C101" s="24">
        <v>2710</v>
      </c>
      <c r="D101" s="36">
        <v>0</v>
      </c>
      <c r="E101" s="36">
        <v>0</v>
      </c>
      <c r="F101" s="36">
        <v>0</v>
      </c>
      <c r="G101" s="35">
        <v>0</v>
      </c>
      <c r="H101" s="36">
        <v>0</v>
      </c>
      <c r="I101" s="36">
        <v>0</v>
      </c>
      <c r="J101" s="36">
        <v>0</v>
      </c>
      <c r="K101" s="35">
        <v>0</v>
      </c>
    </row>
    <row r="102" spans="1:11" x14ac:dyDescent="0.25">
      <c r="A102" s="41" t="s">
        <v>68</v>
      </c>
      <c r="B102" s="42"/>
      <c r="C102" s="23">
        <v>2780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8">
        <v>0</v>
      </c>
      <c r="J102" s="35">
        <v>0</v>
      </c>
      <c r="K102" s="35">
        <v>0</v>
      </c>
    </row>
    <row r="103" spans="1:11" ht="15.75" thickBot="1" x14ac:dyDescent="0.3">
      <c r="A103" s="41" t="s">
        <v>69</v>
      </c>
      <c r="B103" s="42"/>
      <c r="C103" s="23">
        <v>2790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8">
        <v>0</v>
      </c>
      <c r="J103" s="35">
        <v>0</v>
      </c>
      <c r="K103" s="35">
        <v>0</v>
      </c>
    </row>
    <row r="104" spans="1:11" ht="15.75" thickBot="1" x14ac:dyDescent="0.3">
      <c r="A104" s="10"/>
      <c r="B104" s="11"/>
      <c r="C104" s="11"/>
      <c r="D104" s="11"/>
      <c r="E104" s="12"/>
      <c r="F104" s="2"/>
    </row>
    <row r="105" spans="1:11" ht="15.75" thickBot="1" x14ac:dyDescent="0.3">
      <c r="A105" s="74" t="s">
        <v>112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ht="15.75" thickBot="1" x14ac:dyDescent="0.3">
      <c r="A106" s="13"/>
      <c r="B106" s="7"/>
      <c r="C106" s="7"/>
      <c r="D106" s="7"/>
      <c r="E106" s="8"/>
      <c r="F106" s="9"/>
    </row>
    <row r="107" spans="1:11" ht="28.5" x14ac:dyDescent="0.25">
      <c r="A107" s="39" t="s">
        <v>38</v>
      </c>
      <c r="B107" s="40"/>
      <c r="C107" s="23" t="s">
        <v>39</v>
      </c>
      <c r="D107" s="57" t="s">
        <v>40</v>
      </c>
      <c r="E107" s="57"/>
      <c r="F107" s="57"/>
      <c r="G107" s="57"/>
      <c r="H107" s="57" t="s">
        <v>113</v>
      </c>
      <c r="I107" s="57"/>
      <c r="J107" s="57"/>
      <c r="K107" s="57"/>
    </row>
    <row r="108" spans="1:11" x14ac:dyDescent="0.25">
      <c r="A108" s="39">
        <v>1</v>
      </c>
      <c r="B108" s="40"/>
      <c r="C108" s="23">
        <v>2</v>
      </c>
      <c r="D108" s="57">
        <v>3</v>
      </c>
      <c r="E108" s="57"/>
      <c r="F108" s="57"/>
      <c r="G108" s="57"/>
      <c r="H108" s="57">
        <v>4</v>
      </c>
      <c r="I108" s="57"/>
      <c r="J108" s="57"/>
      <c r="K108" s="57"/>
    </row>
    <row r="109" spans="1:11" x14ac:dyDescent="0.25">
      <c r="A109" s="64" t="s">
        <v>114</v>
      </c>
      <c r="B109" s="65"/>
      <c r="C109" s="24">
        <v>2820</v>
      </c>
      <c r="D109" s="63">
        <v>1326279</v>
      </c>
      <c r="E109" s="63"/>
      <c r="F109" s="63"/>
      <c r="G109" s="63"/>
      <c r="H109" s="63">
        <v>0</v>
      </c>
      <c r="I109" s="63"/>
      <c r="J109" s="63"/>
      <c r="K109" s="63"/>
    </row>
    <row r="110" spans="1:11" x14ac:dyDescent="0.25">
      <c r="A110" s="64" t="s">
        <v>115</v>
      </c>
      <c r="B110" s="65"/>
      <c r="C110" s="24">
        <v>2830</v>
      </c>
      <c r="D110" s="63">
        <v>306770</v>
      </c>
      <c r="E110" s="63"/>
      <c r="F110" s="63"/>
      <c r="G110" s="63"/>
      <c r="H110" s="63">
        <v>0</v>
      </c>
      <c r="I110" s="63"/>
      <c r="J110" s="63"/>
      <c r="K110" s="63"/>
    </row>
    <row r="111" spans="1:11" x14ac:dyDescent="0.25">
      <c r="A111" s="64" t="s">
        <v>116</v>
      </c>
      <c r="B111" s="65"/>
      <c r="C111" s="24">
        <v>2840</v>
      </c>
      <c r="D111" s="63">
        <v>253167</v>
      </c>
      <c r="E111" s="63"/>
      <c r="F111" s="63"/>
      <c r="G111" s="63"/>
      <c r="H111" s="63">
        <v>0</v>
      </c>
      <c r="I111" s="63"/>
      <c r="J111" s="63"/>
      <c r="K111" s="63"/>
    </row>
    <row r="112" spans="1:11" x14ac:dyDescent="0.25">
      <c r="A112" s="64" t="s">
        <v>117</v>
      </c>
      <c r="B112" s="65"/>
      <c r="C112" s="24">
        <v>2850</v>
      </c>
      <c r="D112" s="63">
        <v>23957.919999999998</v>
      </c>
      <c r="E112" s="63"/>
      <c r="F112" s="63"/>
      <c r="G112" s="63"/>
      <c r="H112" s="63">
        <v>0</v>
      </c>
      <c r="I112" s="63"/>
      <c r="J112" s="63"/>
      <c r="K112" s="63"/>
    </row>
    <row r="113" spans="1:11" x14ac:dyDescent="0.25">
      <c r="A113" s="64" t="s">
        <v>118</v>
      </c>
      <c r="B113" s="65"/>
      <c r="C113" s="24">
        <v>2860</v>
      </c>
      <c r="D113" s="63">
        <v>659</v>
      </c>
      <c r="E113" s="63"/>
      <c r="F113" s="63"/>
      <c r="G113" s="63"/>
      <c r="H113" s="63">
        <v>0</v>
      </c>
      <c r="I113" s="63"/>
      <c r="J113" s="63"/>
      <c r="K113" s="63"/>
    </row>
    <row r="114" spans="1:11" ht="15.75" thickBot="1" x14ac:dyDescent="0.3">
      <c r="A114" s="41" t="s">
        <v>119</v>
      </c>
      <c r="B114" s="42"/>
      <c r="C114" s="23">
        <v>2890</v>
      </c>
      <c r="D114" s="71">
        <v>1910832.92</v>
      </c>
      <c r="E114" s="71"/>
      <c r="F114" s="71"/>
      <c r="G114" s="71"/>
      <c r="H114" s="71">
        <v>0</v>
      </c>
      <c r="I114" s="71"/>
      <c r="J114" s="71"/>
      <c r="K114" s="71"/>
    </row>
    <row r="115" spans="1:11" ht="15.75" thickBot="1" x14ac:dyDescent="0.3">
      <c r="A115" s="10"/>
      <c r="B115" s="11"/>
      <c r="C115" s="11"/>
      <c r="D115" s="11"/>
      <c r="E115" s="12"/>
      <c r="F115" s="2"/>
    </row>
    <row r="116" spans="1:11" ht="15.75" x14ac:dyDescent="0.25">
      <c r="A116" s="27" t="s">
        <v>8</v>
      </c>
      <c r="B116" s="33"/>
      <c r="C116" s="31"/>
      <c r="D116" s="14"/>
      <c r="E116" s="14"/>
      <c r="F116" s="51" t="s">
        <v>120</v>
      </c>
      <c r="G116" s="51"/>
      <c r="H116" s="51"/>
      <c r="I116" s="51"/>
      <c r="J116" s="51"/>
      <c r="K116" s="51"/>
    </row>
    <row r="117" spans="1:11" ht="15.75" x14ac:dyDescent="0.25">
      <c r="A117" s="27"/>
      <c r="B117" s="15" t="s">
        <v>0</v>
      </c>
      <c r="C117" s="32"/>
      <c r="D117" s="14"/>
      <c r="E117" s="14"/>
      <c r="F117" s="73" t="s">
        <v>121</v>
      </c>
      <c r="G117" s="73"/>
      <c r="H117" s="73"/>
      <c r="I117" s="73"/>
      <c r="J117" s="73"/>
      <c r="K117" s="73"/>
    </row>
    <row r="118" spans="1:11" ht="15.75" x14ac:dyDescent="0.25">
      <c r="A118" s="27"/>
      <c r="B118" s="27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ht="24.75" customHeight="1" x14ac:dyDescent="0.25">
      <c r="A119" s="27"/>
      <c r="B119" s="27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ht="15" customHeight="1" x14ac:dyDescent="0.25">
      <c r="A120" s="27" t="s">
        <v>9</v>
      </c>
      <c r="B120" s="33"/>
      <c r="C120" s="14"/>
      <c r="D120" s="14"/>
      <c r="E120" s="14"/>
      <c r="F120" s="51" t="s">
        <v>122</v>
      </c>
      <c r="G120" s="51"/>
      <c r="H120" s="51"/>
      <c r="I120" s="51"/>
      <c r="J120" s="51"/>
      <c r="K120" s="51"/>
    </row>
    <row r="121" spans="1:11" x14ac:dyDescent="0.25">
      <c r="A121" s="14"/>
      <c r="B121" s="15" t="s">
        <v>0</v>
      </c>
      <c r="C121" s="14"/>
      <c r="D121" s="14"/>
      <c r="E121" s="14"/>
      <c r="F121" s="73" t="s">
        <v>121</v>
      </c>
      <c r="G121" s="73"/>
      <c r="H121" s="73"/>
      <c r="I121" s="73"/>
      <c r="J121" s="73"/>
      <c r="K121" s="73"/>
    </row>
    <row r="122" spans="1:11" x14ac:dyDescent="0.25">
      <c r="A122" s="72"/>
      <c r="B122" s="72"/>
      <c r="C122" s="72"/>
      <c r="D122" s="72"/>
      <c r="E122" s="72"/>
      <c r="F122" s="72"/>
    </row>
    <row r="123" spans="1:11" x14ac:dyDescent="0.25">
      <c r="A123" s="1"/>
      <c r="B123" s="1"/>
      <c r="C123" s="1"/>
      <c r="D123" s="1"/>
    </row>
  </sheetData>
  <mergeCells count="229">
    <mergeCell ref="A42:B42"/>
    <mergeCell ref="D42:G42"/>
    <mergeCell ref="H42:K42"/>
    <mergeCell ref="A43:B43"/>
    <mergeCell ref="D43:G43"/>
    <mergeCell ref="H43:K43"/>
    <mergeCell ref="A40:B40"/>
    <mergeCell ref="A46:B46"/>
    <mergeCell ref="D46:G46"/>
    <mergeCell ref="H46:K46"/>
    <mergeCell ref="D40:G40"/>
    <mergeCell ref="H40:K40"/>
    <mergeCell ref="A41:B41"/>
    <mergeCell ref="D41:G41"/>
    <mergeCell ref="H41:K41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85:B85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70:B70"/>
    <mergeCell ref="A71:B71"/>
    <mergeCell ref="A72:B72"/>
    <mergeCell ref="A73:B73"/>
    <mergeCell ref="A74:B74"/>
    <mergeCell ref="A62:B62"/>
    <mergeCell ref="D62:G62"/>
    <mergeCell ref="A63:B63"/>
    <mergeCell ref="D63:G63"/>
    <mergeCell ref="H63:K63"/>
    <mergeCell ref="H62:K62"/>
    <mergeCell ref="H66:K66"/>
    <mergeCell ref="A60:B60"/>
    <mergeCell ref="D60:G60"/>
    <mergeCell ref="H60:K60"/>
    <mergeCell ref="A61:B61"/>
    <mergeCell ref="D61:G61"/>
    <mergeCell ref="H61:K61"/>
    <mergeCell ref="A75:B75"/>
    <mergeCell ref="A76:B76"/>
    <mergeCell ref="A77:B77"/>
    <mergeCell ref="A78:B78"/>
    <mergeCell ref="A81:B81"/>
    <mergeCell ref="A82:B82"/>
    <mergeCell ref="A99:B99"/>
    <mergeCell ref="A94:B94"/>
    <mergeCell ref="A95:B95"/>
    <mergeCell ref="A96:B96"/>
    <mergeCell ref="A97:B97"/>
    <mergeCell ref="A93:B93"/>
    <mergeCell ref="A98:B98"/>
    <mergeCell ref="A87:B87"/>
    <mergeCell ref="A88:B88"/>
    <mergeCell ref="A89:B89"/>
    <mergeCell ref="A90:B90"/>
    <mergeCell ref="A91:B91"/>
    <mergeCell ref="A92:B92"/>
    <mergeCell ref="A86:B86"/>
    <mergeCell ref="A83:B83"/>
    <mergeCell ref="A84:B84"/>
    <mergeCell ref="A79:B79"/>
    <mergeCell ref="A80:B80"/>
    <mergeCell ref="A107:B107"/>
    <mergeCell ref="D107:G107"/>
    <mergeCell ref="H107:K107"/>
    <mergeCell ref="A108:B108"/>
    <mergeCell ref="D108:G108"/>
    <mergeCell ref="H108:K108"/>
    <mergeCell ref="A100:B100"/>
    <mergeCell ref="A101:B101"/>
    <mergeCell ref="A102:B102"/>
    <mergeCell ref="A103:B103"/>
    <mergeCell ref="A105:K105"/>
    <mergeCell ref="H109:K109"/>
    <mergeCell ref="A110:B110"/>
    <mergeCell ref="D110:G110"/>
    <mergeCell ref="H110:K110"/>
    <mergeCell ref="A111:B111"/>
    <mergeCell ref="D111:G111"/>
    <mergeCell ref="H111:K111"/>
    <mergeCell ref="A109:B109"/>
    <mergeCell ref="D109:G109"/>
    <mergeCell ref="A122:F122"/>
    <mergeCell ref="A114:B114"/>
    <mergeCell ref="D114:G114"/>
    <mergeCell ref="H114:K114"/>
    <mergeCell ref="A112:B112"/>
    <mergeCell ref="D112:G112"/>
    <mergeCell ref="H112:K112"/>
    <mergeCell ref="A113:B113"/>
    <mergeCell ref="D113:G113"/>
    <mergeCell ref="H113:K113"/>
    <mergeCell ref="F121:K121"/>
    <mergeCell ref="F116:K116"/>
    <mergeCell ref="F117:K117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I6:K6"/>
    <mergeCell ref="A16:B16"/>
    <mergeCell ref="D16:G16"/>
    <mergeCell ref="H16:K16"/>
    <mergeCell ref="A17:B17"/>
    <mergeCell ref="D17:G17"/>
    <mergeCell ref="H17:K17"/>
    <mergeCell ref="E9:G9"/>
    <mergeCell ref="A11:K11"/>
    <mergeCell ref="A12:K12"/>
    <mergeCell ref="A13:K13"/>
    <mergeCell ref="A15:B15"/>
    <mergeCell ref="D15:G15"/>
    <mergeCell ref="H15:K15"/>
    <mergeCell ref="A68:B68"/>
    <mergeCell ref="A69:B69"/>
    <mergeCell ref="G1:K1"/>
    <mergeCell ref="I2:K2"/>
    <mergeCell ref="C3:G3"/>
    <mergeCell ref="B4:F4"/>
    <mergeCell ref="G4:H4"/>
    <mergeCell ref="I4:K4"/>
    <mergeCell ref="F120:K120"/>
    <mergeCell ref="A64:K64"/>
    <mergeCell ref="A66:B67"/>
    <mergeCell ref="C66:C67"/>
    <mergeCell ref="D66:G66"/>
    <mergeCell ref="B7:F7"/>
    <mergeCell ref="G7:H7"/>
    <mergeCell ref="I7:K7"/>
    <mergeCell ref="B8:F8"/>
    <mergeCell ref="G8:H8"/>
    <mergeCell ref="I8:K8"/>
    <mergeCell ref="B5:F5"/>
    <mergeCell ref="G5:H5"/>
    <mergeCell ref="I5:K5"/>
    <mergeCell ref="B6:F6"/>
    <mergeCell ref="G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64" workbookViewId="0">
      <selection activeCell="I23" sqref="I23"/>
    </sheetView>
  </sheetViews>
  <sheetFormatPr defaultRowHeight="15" x14ac:dyDescent="0.25"/>
  <cols>
    <col min="1" max="1" width="54.42578125" customWidth="1"/>
    <col min="2" max="2" width="7.140625" customWidth="1"/>
    <col min="3" max="3" width="6.28515625" customWidth="1"/>
    <col min="4" max="4" width="11.42578125" customWidth="1"/>
    <col min="5" max="5" width="11.140625" customWidth="1"/>
    <col min="6" max="6" width="11.85546875" customWidth="1"/>
    <col min="7" max="7" width="10.85546875" customWidth="1"/>
    <col min="8" max="8" width="10.28515625" customWidth="1"/>
    <col min="9" max="9" width="11.85546875" customWidth="1"/>
  </cols>
  <sheetData>
    <row r="1" spans="1:11" ht="15" customHeight="1" x14ac:dyDescent="0.25">
      <c r="A1" s="83"/>
      <c r="B1" s="83"/>
      <c r="C1" s="83"/>
      <c r="D1" s="83"/>
      <c r="E1" s="83"/>
      <c r="F1" s="83"/>
      <c r="G1" s="84" t="s">
        <v>123</v>
      </c>
      <c r="H1" s="84"/>
      <c r="I1" s="84"/>
      <c r="J1" s="85"/>
      <c r="K1" s="83"/>
    </row>
    <row r="2" spans="1:11" x14ac:dyDescent="0.25">
      <c r="A2" s="83"/>
      <c r="B2" s="83"/>
      <c r="C2" s="83"/>
      <c r="D2" s="83"/>
      <c r="E2" s="83"/>
      <c r="F2" s="83"/>
      <c r="G2" s="84"/>
      <c r="H2" s="84"/>
      <c r="I2" s="84"/>
      <c r="J2" s="85"/>
      <c r="K2" s="83"/>
    </row>
    <row r="3" spans="1:11" x14ac:dyDescent="0.25">
      <c r="A3" s="83"/>
      <c r="B3" s="83"/>
      <c r="C3" s="83"/>
      <c r="D3" s="83"/>
      <c r="E3" s="83"/>
      <c r="F3" s="83"/>
      <c r="G3" s="84"/>
      <c r="H3" s="84"/>
      <c r="I3" s="84"/>
      <c r="J3" s="85"/>
      <c r="K3" s="83"/>
    </row>
    <row r="4" spans="1:11" x14ac:dyDescent="0.25">
      <c r="A4" s="86" t="s">
        <v>124</v>
      </c>
      <c r="B4" s="86"/>
      <c r="C4" s="86"/>
      <c r="D4" s="86"/>
      <c r="E4" s="86"/>
      <c r="F4" s="86"/>
      <c r="G4" s="86"/>
      <c r="H4" s="86"/>
      <c r="I4" s="86"/>
      <c r="J4" s="87"/>
      <c r="K4" s="87"/>
    </row>
    <row r="5" spans="1:11" x14ac:dyDescent="0.25">
      <c r="A5" s="88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88"/>
      <c r="C5" s="88"/>
      <c r="D5" s="88"/>
      <c r="E5" s="88"/>
      <c r="F5" s="88"/>
      <c r="G5" s="89" t="str">
        <f>IF([1]ЗАПОЛНИТЬ!$F$7=1,[1]шапки!C2,[1]шапки!D2)</f>
        <v xml:space="preserve">      №2м)</v>
      </c>
      <c r="H5" s="87" t="str">
        <f>IF([1]ЗАПОЛНИТЬ!$F$7=1,[1]шапки!D2,"")</f>
        <v/>
      </c>
      <c r="I5" s="87"/>
      <c r="J5" s="87"/>
      <c r="K5" s="87"/>
    </row>
    <row r="6" spans="1:11" x14ac:dyDescent="0.25">
      <c r="A6" s="86" t="str">
        <f>CONCATENATE("за ",[1]ЗАПОЛНИТЬ!$B$17," ",[1]ЗАПОЛНИТЬ!$C$17)</f>
        <v>за І квартал 2018 р.</v>
      </c>
      <c r="B6" s="86"/>
      <c r="C6" s="86"/>
      <c r="D6" s="86"/>
      <c r="E6" s="86"/>
      <c r="F6" s="86"/>
      <c r="G6" s="86"/>
      <c r="H6" s="86"/>
      <c r="I6" s="86"/>
      <c r="J6" s="83"/>
      <c r="K6" s="83"/>
    </row>
    <row r="7" spans="1:11" ht="10.5" customHeight="1" x14ac:dyDescent="0.25">
      <c r="A7" s="90"/>
      <c r="B7" s="90"/>
      <c r="C7" s="90"/>
      <c r="D7" s="90"/>
      <c r="E7" s="90"/>
      <c r="F7" s="90"/>
      <c r="G7" s="90"/>
      <c r="H7" s="90"/>
      <c r="I7" s="91" t="s">
        <v>125</v>
      </c>
      <c r="J7" s="90"/>
      <c r="K7" s="90"/>
    </row>
    <row r="8" spans="1:11" ht="15" hidden="1" customHeight="1" x14ac:dyDescent="0.25">
      <c r="A8" s="90"/>
      <c r="B8" s="90"/>
      <c r="C8" s="90"/>
      <c r="D8" s="90"/>
      <c r="E8" s="90"/>
      <c r="F8" s="90"/>
      <c r="G8" s="90"/>
      <c r="H8" s="90"/>
      <c r="I8" s="92"/>
      <c r="J8" s="90"/>
      <c r="K8" s="90"/>
    </row>
    <row r="9" spans="1:11" ht="25.5" customHeight="1" x14ac:dyDescent="0.25">
      <c r="A9" s="93" t="s">
        <v>126</v>
      </c>
      <c r="B9" s="94" t="str">
        <f>[1]ЗАПОЛНИТЬ!B3</f>
        <v>Комунальний заклад Тернопільської міської ради "Школа народних ремесел"</v>
      </c>
      <c r="C9" s="94"/>
      <c r="D9" s="94"/>
      <c r="E9" s="94"/>
      <c r="F9" s="94"/>
      <c r="G9" s="94"/>
      <c r="H9" s="95" t="s">
        <v>16</v>
      </c>
      <c r="I9" s="96" t="str">
        <f>[1]ЗАПОЛНИТЬ!B13</f>
        <v>21132473</v>
      </c>
      <c r="J9" s="97"/>
      <c r="K9" s="98"/>
    </row>
    <row r="10" spans="1:11" ht="15" customHeight="1" x14ac:dyDescent="0.25">
      <c r="A10" s="99" t="s">
        <v>18</v>
      </c>
      <c r="B10" s="100" t="str">
        <f>[1]ЗАПОЛНИТЬ!B5</f>
        <v>м. Тернопіль</v>
      </c>
      <c r="C10" s="100"/>
      <c r="D10" s="100"/>
      <c r="E10" s="100"/>
      <c r="F10" s="100"/>
      <c r="G10" s="100"/>
      <c r="H10" s="90" t="s">
        <v>20</v>
      </c>
      <c r="I10" s="101">
        <f>[1]ЗАПОЛНИТЬ!B14</f>
        <v>6110100000</v>
      </c>
      <c r="J10" s="97"/>
      <c r="K10" s="99"/>
    </row>
    <row r="11" spans="1:11" ht="18" customHeight="1" x14ac:dyDescent="0.25">
      <c r="A11" s="102" t="s">
        <v>21</v>
      </c>
      <c r="B11" s="103" t="str">
        <f>[1]ЗАПОЛНИТЬ!D15</f>
        <v>Комунальна організація (установа, заклад)</v>
      </c>
      <c r="C11" s="103"/>
      <c r="D11" s="103"/>
      <c r="E11" s="103"/>
      <c r="F11" s="103"/>
      <c r="G11" s="103"/>
      <c r="H11" s="90" t="s">
        <v>23</v>
      </c>
      <c r="I11" s="101">
        <f>[1]ЗАПОЛНИТЬ!B15</f>
        <v>430</v>
      </c>
      <c r="J11" s="97"/>
      <c r="K11" s="99"/>
    </row>
    <row r="12" spans="1:11" ht="19.5" customHeight="1" x14ac:dyDescent="0.25">
      <c r="A12" s="104" t="s">
        <v>127</v>
      </c>
      <c r="B12" s="104"/>
      <c r="C12" s="104"/>
      <c r="D12" s="105" t="str">
        <f>[1]ЗАПОЛНИТЬ!H9</f>
        <v>-</v>
      </c>
      <c r="E12" s="106" t="str">
        <f>IF(D12&gt;0,VLOOKUP(D12,'[1]ДовидникКВК(ГОС)'!A$1:B$65536,2,FALSE),"")</f>
        <v>-</v>
      </c>
      <c r="F12" s="106"/>
      <c r="G12" s="106"/>
      <c r="H12" s="106"/>
      <c r="I12" s="90"/>
      <c r="J12" s="107"/>
      <c r="K12" s="98"/>
    </row>
    <row r="13" spans="1:11" ht="21" customHeight="1" x14ac:dyDescent="0.25">
      <c r="A13" s="104" t="s">
        <v>129</v>
      </c>
      <c r="B13" s="104"/>
      <c r="C13" s="104"/>
      <c r="D13" s="108" t="s">
        <v>128</v>
      </c>
      <c r="E13" s="109" t="str">
        <f>IF(D13&gt;0,VLOOKUP(D13,[1]ДовидникКПК!B$1:C$65536,2,FALSE),"")</f>
        <v>-</v>
      </c>
      <c r="F13" s="109"/>
      <c r="G13" s="109"/>
      <c r="H13" s="109"/>
      <c r="I13" s="109"/>
      <c r="J13" s="97"/>
      <c r="K13" s="98"/>
    </row>
    <row r="14" spans="1:11" ht="20.25" customHeight="1" x14ac:dyDescent="0.25">
      <c r="A14" s="104" t="s">
        <v>130</v>
      </c>
      <c r="B14" s="104"/>
      <c r="C14" s="104"/>
      <c r="D14" s="110" t="str">
        <f>[1]ЗАПОЛНИТЬ!H10</f>
        <v>06</v>
      </c>
      <c r="E14" s="111" t="str">
        <f>[1]ЗАПОЛНИТЬ!I10</f>
        <v>Управління освіти і науки Тернопільської міської ради</v>
      </c>
      <c r="F14" s="111"/>
      <c r="G14" s="111"/>
      <c r="H14" s="111"/>
      <c r="I14" s="111"/>
      <c r="J14" s="97"/>
      <c r="K14" s="98"/>
    </row>
    <row r="15" spans="1:11" ht="24" customHeight="1" x14ac:dyDescent="0.25">
      <c r="A15" s="104" t="s">
        <v>131</v>
      </c>
      <c r="B15" s="104"/>
      <c r="C15" s="104"/>
      <c r="D15" s="112" t="s">
        <v>211</v>
      </c>
      <c r="E15" s="113" t="str">
        <f>VLOOKUP(RIGHT(D15,4),[1]КПКВМБ!A$1:B$65536,2,FALSE)</f>
        <v>Надання позашкільної освіти позашкільними закладами освіти, заходи із позашкільної роботи з дітьми</v>
      </c>
      <c r="F15" s="113"/>
      <c r="G15" s="113"/>
      <c r="H15" s="113"/>
      <c r="I15" s="113"/>
      <c r="J15" s="97"/>
      <c r="K15" s="98"/>
    </row>
    <row r="16" spans="1:11" ht="17.25" customHeight="1" x14ac:dyDescent="0.25">
      <c r="A16" s="114" t="s">
        <v>212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ht="15" customHeight="1" x14ac:dyDescent="0.25">
      <c r="A17" s="114" t="s">
        <v>132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15.75" thickBot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6.5" customHeight="1" thickTop="1" thickBot="1" x14ac:dyDescent="0.3">
      <c r="A19" s="116" t="s">
        <v>133</v>
      </c>
      <c r="B19" s="117" t="s">
        <v>134</v>
      </c>
      <c r="C19" s="116" t="s">
        <v>39</v>
      </c>
      <c r="D19" s="117" t="s">
        <v>135</v>
      </c>
      <c r="E19" s="117" t="s">
        <v>136</v>
      </c>
      <c r="F19" s="118" t="s">
        <v>137</v>
      </c>
      <c r="G19" s="118" t="s">
        <v>138</v>
      </c>
      <c r="H19" s="118" t="s">
        <v>139</v>
      </c>
      <c r="I19" s="117" t="s">
        <v>140</v>
      </c>
      <c r="J19" s="90"/>
      <c r="K19" s="90"/>
    </row>
    <row r="20" spans="1:11" ht="16.5" thickTop="1" thickBot="1" x14ac:dyDescent="0.3">
      <c r="A20" s="116"/>
      <c r="B20" s="117"/>
      <c r="C20" s="116"/>
      <c r="D20" s="117"/>
      <c r="E20" s="117"/>
      <c r="F20" s="118"/>
      <c r="G20" s="118"/>
      <c r="H20" s="118"/>
      <c r="I20" s="117"/>
      <c r="J20" s="90"/>
      <c r="K20" s="90"/>
    </row>
    <row r="21" spans="1:11" ht="16.5" thickTop="1" thickBot="1" x14ac:dyDescent="0.3">
      <c r="A21" s="116"/>
      <c r="B21" s="117"/>
      <c r="C21" s="116"/>
      <c r="D21" s="117"/>
      <c r="E21" s="117"/>
      <c r="F21" s="118"/>
      <c r="G21" s="118"/>
      <c r="H21" s="118"/>
      <c r="I21" s="117"/>
      <c r="J21" s="90"/>
      <c r="K21" s="90"/>
    </row>
    <row r="22" spans="1:11" ht="16.5" thickTop="1" thickBot="1" x14ac:dyDescent="0.3">
      <c r="A22" s="119">
        <v>1</v>
      </c>
      <c r="B22" s="119">
        <v>2</v>
      </c>
      <c r="C22" s="119">
        <v>3</v>
      </c>
      <c r="D22" s="119">
        <v>4</v>
      </c>
      <c r="E22" s="119">
        <v>5</v>
      </c>
      <c r="F22" s="119">
        <v>6</v>
      </c>
      <c r="G22" s="119">
        <v>7</v>
      </c>
      <c r="H22" s="119">
        <v>8</v>
      </c>
      <c r="I22" s="119">
        <v>9</v>
      </c>
      <c r="J22" s="90"/>
      <c r="K22" s="90"/>
    </row>
    <row r="23" spans="1:11" ht="18.75" customHeight="1" thickTop="1" thickBot="1" x14ac:dyDescent="0.3">
      <c r="A23" s="120" t="s">
        <v>141</v>
      </c>
      <c r="B23" s="120" t="s">
        <v>142</v>
      </c>
      <c r="C23" s="121" t="s">
        <v>143</v>
      </c>
      <c r="D23" s="122">
        <f>D24+D59+D79+D84+D87</f>
        <v>2327420</v>
      </c>
      <c r="E23" s="122">
        <f>E26+E29+E32+E33+E37+E45+E46+E86+E54</f>
        <v>587600</v>
      </c>
      <c r="F23" s="122">
        <v>0</v>
      </c>
      <c r="G23" s="122">
        <f>G24+G59+G79+G84+G87</f>
        <v>486979.24</v>
      </c>
      <c r="H23" s="122">
        <f>H24+H59+H79+H84+H87</f>
        <v>485797.48</v>
      </c>
      <c r="I23" s="123">
        <f>F23+G23-H23</f>
        <v>1181.7600000000093</v>
      </c>
      <c r="J23" s="90"/>
      <c r="K23" s="90"/>
    </row>
    <row r="24" spans="1:11" ht="20.25" customHeight="1" thickTop="1" thickBot="1" x14ac:dyDescent="0.3">
      <c r="A24" s="124" t="s">
        <v>144</v>
      </c>
      <c r="B24" s="120">
        <v>2000</v>
      </c>
      <c r="C24" s="121" t="s">
        <v>145</v>
      </c>
      <c r="D24" s="122">
        <f>D25+D30+D47+D50+D54+D58</f>
        <v>2327420</v>
      </c>
      <c r="E24" s="122">
        <v>0</v>
      </c>
      <c r="F24" s="122">
        <v>0</v>
      </c>
      <c r="G24" s="122">
        <f>G25+G30+G58</f>
        <v>486979.24</v>
      </c>
      <c r="H24" s="122">
        <f>H25+H30+H58</f>
        <v>485797.48</v>
      </c>
      <c r="I24" s="122">
        <v>0</v>
      </c>
      <c r="J24" s="90"/>
      <c r="K24" s="90"/>
    </row>
    <row r="25" spans="1:11" ht="21.75" customHeight="1" thickTop="1" thickBot="1" x14ac:dyDescent="0.3">
      <c r="A25" s="125" t="s">
        <v>104</v>
      </c>
      <c r="B25" s="120">
        <v>2100</v>
      </c>
      <c r="C25" s="121" t="s">
        <v>146</v>
      </c>
      <c r="D25" s="122">
        <f>D26+D29</f>
        <v>1893450</v>
      </c>
      <c r="E25" s="122">
        <v>0</v>
      </c>
      <c r="F25" s="122">
        <v>0</v>
      </c>
      <c r="G25" s="122">
        <f>G26+G29</f>
        <v>417856.54</v>
      </c>
      <c r="H25" s="122">
        <f>H26+H29</f>
        <v>417856.54</v>
      </c>
      <c r="I25" s="122">
        <v>0</v>
      </c>
      <c r="J25" s="90"/>
      <c r="K25" s="90"/>
    </row>
    <row r="26" spans="1:11" ht="19.5" customHeight="1" thickTop="1" thickBot="1" x14ac:dyDescent="0.3">
      <c r="A26" s="126" t="s">
        <v>147</v>
      </c>
      <c r="B26" s="127">
        <v>2110</v>
      </c>
      <c r="C26" s="128" t="s">
        <v>148</v>
      </c>
      <c r="D26" s="129">
        <v>1551660</v>
      </c>
      <c r="E26" s="130">
        <v>378100</v>
      </c>
      <c r="F26" s="129">
        <v>0</v>
      </c>
      <c r="G26" s="129">
        <f>G27</f>
        <v>339323.17</v>
      </c>
      <c r="H26" s="129">
        <f>H27</f>
        <v>339323.17</v>
      </c>
      <c r="I26" s="123">
        <f>F26+G26-H26</f>
        <v>0</v>
      </c>
      <c r="J26" s="90"/>
      <c r="K26" s="90"/>
    </row>
    <row r="27" spans="1:11" ht="16.5" customHeight="1" thickTop="1" thickBot="1" x14ac:dyDescent="0.3">
      <c r="A27" s="131" t="s">
        <v>149</v>
      </c>
      <c r="B27" s="124">
        <v>2111</v>
      </c>
      <c r="C27" s="132" t="s">
        <v>150</v>
      </c>
      <c r="D27" s="133">
        <v>1551660</v>
      </c>
      <c r="E27" s="134">
        <v>0</v>
      </c>
      <c r="F27" s="133">
        <v>0</v>
      </c>
      <c r="G27" s="133">
        <v>339323.17</v>
      </c>
      <c r="H27" s="133">
        <v>339323.17</v>
      </c>
      <c r="I27" s="123">
        <f>F27+G27-H27</f>
        <v>0</v>
      </c>
      <c r="J27" s="90"/>
      <c r="K27" s="90"/>
    </row>
    <row r="28" spans="1:11" ht="18" customHeight="1" thickTop="1" thickBot="1" x14ac:dyDescent="0.3">
      <c r="A28" s="131" t="s">
        <v>151</v>
      </c>
      <c r="B28" s="124">
        <v>2112</v>
      </c>
      <c r="C28" s="132" t="s">
        <v>152</v>
      </c>
      <c r="D28" s="133">
        <v>0</v>
      </c>
      <c r="E28" s="134">
        <v>0</v>
      </c>
      <c r="F28" s="133">
        <v>0</v>
      </c>
      <c r="G28" s="133">
        <v>0</v>
      </c>
      <c r="H28" s="133">
        <v>0</v>
      </c>
      <c r="I28" s="135">
        <v>0</v>
      </c>
      <c r="J28" s="90"/>
      <c r="K28" s="90"/>
    </row>
    <row r="29" spans="1:11" ht="18.75" customHeight="1" thickTop="1" thickBot="1" x14ac:dyDescent="0.3">
      <c r="A29" s="136" t="s">
        <v>153</v>
      </c>
      <c r="B29" s="127">
        <v>2120</v>
      </c>
      <c r="C29" s="128" t="s">
        <v>154</v>
      </c>
      <c r="D29" s="130">
        <v>341790</v>
      </c>
      <c r="E29" s="130">
        <v>83900</v>
      </c>
      <c r="F29" s="130">
        <v>0</v>
      </c>
      <c r="G29" s="130">
        <v>78533.37</v>
      </c>
      <c r="H29" s="130">
        <v>78533.37</v>
      </c>
      <c r="I29" s="123">
        <f>F29+G29-H29</f>
        <v>0</v>
      </c>
      <c r="J29" s="90"/>
      <c r="K29" s="90"/>
    </row>
    <row r="30" spans="1:11" ht="15.75" customHeight="1" thickTop="1" thickBot="1" x14ac:dyDescent="0.3">
      <c r="A30" s="137" t="s">
        <v>3</v>
      </c>
      <c r="B30" s="120">
        <v>2200</v>
      </c>
      <c r="C30" s="121" t="s">
        <v>155</v>
      </c>
      <c r="D30" s="138">
        <f>SUM(D31:D37)+D44</f>
        <v>431970</v>
      </c>
      <c r="E30" s="138">
        <v>0</v>
      </c>
      <c r="F30" s="138">
        <f>SUM(F31:F37)+F44</f>
        <v>0</v>
      </c>
      <c r="G30" s="138">
        <f>SUM(G31:G37)+G44</f>
        <v>69122.7</v>
      </c>
      <c r="H30" s="138">
        <f>SUM(H31:H37)+H44</f>
        <v>67940.94</v>
      </c>
      <c r="I30" s="123">
        <f>F30+G30-H30</f>
        <v>1181.7599999999948</v>
      </c>
      <c r="J30" s="90"/>
      <c r="K30" s="90"/>
    </row>
    <row r="31" spans="1:11" ht="20.25" customHeight="1" thickTop="1" thickBot="1" x14ac:dyDescent="0.3">
      <c r="A31" s="126" t="s">
        <v>156</v>
      </c>
      <c r="B31" s="127">
        <v>2210</v>
      </c>
      <c r="C31" s="128" t="s">
        <v>157</v>
      </c>
      <c r="D31" s="130">
        <v>31800</v>
      </c>
      <c r="E31" s="129">
        <v>0</v>
      </c>
      <c r="F31" s="130">
        <v>0</v>
      </c>
      <c r="G31" s="130">
        <v>1300</v>
      </c>
      <c r="H31" s="130">
        <v>198.24</v>
      </c>
      <c r="I31" s="123">
        <f>G31-H31</f>
        <v>1101.76</v>
      </c>
      <c r="J31" s="90"/>
      <c r="K31" s="90"/>
    </row>
    <row r="32" spans="1:11" ht="18.75" customHeight="1" thickTop="1" thickBot="1" x14ac:dyDescent="0.3">
      <c r="A32" s="126" t="s">
        <v>158</v>
      </c>
      <c r="B32" s="127">
        <v>2220</v>
      </c>
      <c r="C32" s="127">
        <v>100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23">
        <v>0</v>
      </c>
      <c r="J32" s="90"/>
      <c r="K32" s="90"/>
    </row>
    <row r="33" spans="1:11" ht="16.5" thickTop="1" thickBot="1" x14ac:dyDescent="0.3">
      <c r="A33" s="126" t="s">
        <v>159</v>
      </c>
      <c r="B33" s="127">
        <v>2230</v>
      </c>
      <c r="C33" s="127">
        <v>110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23">
        <v>0</v>
      </c>
      <c r="J33" s="90"/>
      <c r="K33" s="90"/>
    </row>
    <row r="34" spans="1:11" ht="15.75" customHeight="1" thickTop="1" thickBot="1" x14ac:dyDescent="0.3">
      <c r="A34" s="126" t="s">
        <v>160</v>
      </c>
      <c r="B34" s="127">
        <v>2240</v>
      </c>
      <c r="C34" s="127">
        <v>120</v>
      </c>
      <c r="D34" s="130">
        <v>25770</v>
      </c>
      <c r="E34" s="129">
        <v>0</v>
      </c>
      <c r="F34" s="130">
        <v>0</v>
      </c>
      <c r="G34" s="130">
        <v>3416.63</v>
      </c>
      <c r="H34" s="130">
        <v>3336.63</v>
      </c>
      <c r="I34" s="123">
        <f>G34-H34</f>
        <v>80</v>
      </c>
      <c r="J34" s="90"/>
      <c r="K34" s="90"/>
    </row>
    <row r="35" spans="1:11" ht="15.75" customHeight="1" thickTop="1" thickBot="1" x14ac:dyDescent="0.3">
      <c r="A35" s="126" t="s">
        <v>161</v>
      </c>
      <c r="B35" s="127">
        <v>2250</v>
      </c>
      <c r="C35" s="127">
        <v>130</v>
      </c>
      <c r="D35" s="130">
        <v>0</v>
      </c>
      <c r="E35" s="129">
        <v>0</v>
      </c>
      <c r="F35" s="130">
        <v>0</v>
      </c>
      <c r="G35" s="130">
        <v>0</v>
      </c>
      <c r="H35" s="130">
        <v>0</v>
      </c>
      <c r="I35" s="123">
        <v>0</v>
      </c>
      <c r="J35" s="90"/>
      <c r="K35" s="90"/>
    </row>
    <row r="36" spans="1:11" ht="17.25" customHeight="1" thickTop="1" thickBot="1" x14ac:dyDescent="0.3">
      <c r="A36" s="136" t="s">
        <v>162</v>
      </c>
      <c r="B36" s="127">
        <v>2260</v>
      </c>
      <c r="C36" s="127">
        <v>140</v>
      </c>
      <c r="D36" s="130">
        <v>0</v>
      </c>
      <c r="E36" s="129">
        <v>0</v>
      </c>
      <c r="F36" s="130">
        <v>0</v>
      </c>
      <c r="G36" s="130">
        <v>0</v>
      </c>
      <c r="H36" s="130">
        <v>0</v>
      </c>
      <c r="I36" s="123">
        <v>0</v>
      </c>
      <c r="J36" s="90"/>
      <c r="K36" s="90"/>
    </row>
    <row r="37" spans="1:11" ht="15.75" customHeight="1" thickTop="1" thickBot="1" x14ac:dyDescent="0.3">
      <c r="A37" s="136" t="s">
        <v>163</v>
      </c>
      <c r="B37" s="127">
        <v>2270</v>
      </c>
      <c r="C37" s="127">
        <v>150</v>
      </c>
      <c r="D37" s="129">
        <f>SUM(D38:D43)</f>
        <v>369400</v>
      </c>
      <c r="E37" s="130">
        <v>120300</v>
      </c>
      <c r="F37" s="129">
        <f>SUM(F38:F43)</f>
        <v>0</v>
      </c>
      <c r="G37" s="129">
        <f>SUM(G38:G43)</f>
        <v>64406.07</v>
      </c>
      <c r="H37" s="129">
        <f>SUM(H38:H43)</f>
        <v>64406.07</v>
      </c>
      <c r="I37" s="123">
        <v>0</v>
      </c>
      <c r="J37" s="90"/>
      <c r="K37" s="90"/>
    </row>
    <row r="38" spans="1:11" ht="15.75" customHeight="1" thickTop="1" thickBot="1" x14ac:dyDescent="0.3">
      <c r="A38" s="131" t="s">
        <v>164</v>
      </c>
      <c r="B38" s="124">
        <v>2271</v>
      </c>
      <c r="C38" s="124">
        <v>160</v>
      </c>
      <c r="D38" s="133">
        <v>199500</v>
      </c>
      <c r="E38" s="134">
        <v>0</v>
      </c>
      <c r="F38" s="133">
        <v>0</v>
      </c>
      <c r="G38" s="133">
        <v>57443.37</v>
      </c>
      <c r="H38" s="133">
        <v>57443.37</v>
      </c>
      <c r="I38" s="135">
        <v>0</v>
      </c>
      <c r="J38" s="90"/>
      <c r="K38" s="90"/>
    </row>
    <row r="39" spans="1:11" ht="14.25" customHeight="1" thickTop="1" thickBot="1" x14ac:dyDescent="0.3">
      <c r="A39" s="131" t="s">
        <v>165</v>
      </c>
      <c r="B39" s="124">
        <v>2272</v>
      </c>
      <c r="C39" s="124">
        <v>170</v>
      </c>
      <c r="D39" s="133">
        <v>70900</v>
      </c>
      <c r="E39" s="134">
        <v>0</v>
      </c>
      <c r="F39" s="133">
        <v>0</v>
      </c>
      <c r="G39" s="133">
        <v>1023.38</v>
      </c>
      <c r="H39" s="133">
        <v>1023.38</v>
      </c>
      <c r="I39" s="135">
        <v>0</v>
      </c>
      <c r="J39" s="90"/>
      <c r="K39" s="90"/>
    </row>
    <row r="40" spans="1:11" ht="13.5" customHeight="1" thickTop="1" thickBot="1" x14ac:dyDescent="0.3">
      <c r="A40" s="131" t="s">
        <v>166</v>
      </c>
      <c r="B40" s="124">
        <v>2273</v>
      </c>
      <c r="C40" s="124">
        <v>180</v>
      </c>
      <c r="D40" s="133">
        <v>99000</v>
      </c>
      <c r="E40" s="134">
        <v>0</v>
      </c>
      <c r="F40" s="133">
        <v>0</v>
      </c>
      <c r="G40" s="133">
        <v>5939.32</v>
      </c>
      <c r="H40" s="133">
        <v>5939.32</v>
      </c>
      <c r="I40" s="135">
        <v>0</v>
      </c>
      <c r="J40" s="90"/>
      <c r="K40" s="90"/>
    </row>
    <row r="41" spans="1:11" ht="15" customHeight="1" thickTop="1" thickBot="1" x14ac:dyDescent="0.3">
      <c r="A41" s="131" t="s">
        <v>167</v>
      </c>
      <c r="B41" s="124">
        <v>2274</v>
      </c>
      <c r="C41" s="124">
        <v>190</v>
      </c>
      <c r="D41" s="133">
        <v>0</v>
      </c>
      <c r="E41" s="134">
        <v>0</v>
      </c>
      <c r="F41" s="133">
        <v>0</v>
      </c>
      <c r="G41" s="133">
        <v>0</v>
      </c>
      <c r="H41" s="133">
        <v>0</v>
      </c>
      <c r="I41" s="135">
        <v>0</v>
      </c>
      <c r="J41" s="90"/>
      <c r="K41" s="90"/>
    </row>
    <row r="42" spans="1:11" ht="12.75" customHeight="1" thickTop="1" thickBot="1" x14ac:dyDescent="0.3">
      <c r="A42" s="131" t="s">
        <v>168</v>
      </c>
      <c r="B42" s="124">
        <v>2275</v>
      </c>
      <c r="C42" s="124">
        <v>200</v>
      </c>
      <c r="D42" s="133">
        <v>0</v>
      </c>
      <c r="E42" s="134">
        <v>0</v>
      </c>
      <c r="F42" s="133">
        <v>0</v>
      </c>
      <c r="G42" s="133">
        <v>0</v>
      </c>
      <c r="H42" s="133">
        <v>0</v>
      </c>
      <c r="I42" s="135">
        <v>0</v>
      </c>
      <c r="J42" s="90"/>
      <c r="K42" s="90"/>
    </row>
    <row r="43" spans="1:11" ht="12.75" customHeight="1" thickTop="1" thickBot="1" x14ac:dyDescent="0.3">
      <c r="A43" s="131" t="s">
        <v>169</v>
      </c>
      <c r="B43" s="124">
        <v>2276</v>
      </c>
      <c r="C43" s="124">
        <v>210</v>
      </c>
      <c r="D43" s="133">
        <v>0</v>
      </c>
      <c r="E43" s="134">
        <v>0</v>
      </c>
      <c r="F43" s="133">
        <v>0</v>
      </c>
      <c r="G43" s="133">
        <v>0</v>
      </c>
      <c r="H43" s="133">
        <v>0</v>
      </c>
      <c r="I43" s="135">
        <f>F43+G43-H43</f>
        <v>0</v>
      </c>
      <c r="J43" s="90"/>
      <c r="K43" s="90"/>
    </row>
    <row r="44" spans="1:11" ht="22.5" customHeight="1" thickTop="1" thickBot="1" x14ac:dyDescent="0.3">
      <c r="A44" s="136" t="s">
        <v>170</v>
      </c>
      <c r="B44" s="127">
        <v>2280</v>
      </c>
      <c r="C44" s="127">
        <v>220</v>
      </c>
      <c r="D44" s="129">
        <f>SUM(D45:D46)</f>
        <v>5000</v>
      </c>
      <c r="E44" s="129">
        <v>0</v>
      </c>
      <c r="F44" s="129">
        <f>SUM(F45:F46)</f>
        <v>0</v>
      </c>
      <c r="G44" s="129">
        <f>SUM(G45:G46)</f>
        <v>0</v>
      </c>
      <c r="H44" s="129">
        <f>SUM(H45:H46)</f>
        <v>0</v>
      </c>
      <c r="I44" s="123">
        <v>0</v>
      </c>
      <c r="J44" s="90"/>
      <c r="K44" s="90"/>
    </row>
    <row r="45" spans="1:11" ht="19.5" customHeight="1" thickTop="1" thickBot="1" x14ac:dyDescent="0.3">
      <c r="A45" s="139" t="s">
        <v>171</v>
      </c>
      <c r="B45" s="124">
        <v>2281</v>
      </c>
      <c r="C45" s="124">
        <v>230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5">
        <v>0</v>
      </c>
      <c r="J45" s="90"/>
      <c r="K45" s="90"/>
    </row>
    <row r="46" spans="1:11" ht="18.75" customHeight="1" thickTop="1" thickBot="1" x14ac:dyDescent="0.3">
      <c r="A46" s="140" t="s">
        <v>172</v>
      </c>
      <c r="B46" s="124">
        <v>2282</v>
      </c>
      <c r="C46" s="124">
        <v>240</v>
      </c>
      <c r="D46" s="133">
        <v>5000</v>
      </c>
      <c r="E46" s="133">
        <v>0</v>
      </c>
      <c r="F46" s="133">
        <v>0</v>
      </c>
      <c r="G46" s="133">
        <v>0</v>
      </c>
      <c r="H46" s="133">
        <v>0</v>
      </c>
      <c r="I46" s="135">
        <v>0</v>
      </c>
      <c r="J46" s="90"/>
      <c r="K46" s="90"/>
    </row>
    <row r="47" spans="1:11" ht="16.5" customHeight="1" thickTop="1" thickBot="1" x14ac:dyDescent="0.3">
      <c r="A47" s="125" t="s">
        <v>173</v>
      </c>
      <c r="B47" s="120">
        <v>2400</v>
      </c>
      <c r="C47" s="120">
        <v>250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122">
        <v>0</v>
      </c>
      <c r="J47" s="90"/>
      <c r="K47" s="90"/>
    </row>
    <row r="48" spans="1:11" ht="21.75" customHeight="1" thickTop="1" thickBot="1" x14ac:dyDescent="0.3">
      <c r="A48" s="141" t="s">
        <v>174</v>
      </c>
      <c r="B48" s="127">
        <v>2410</v>
      </c>
      <c r="C48" s="127">
        <v>260</v>
      </c>
      <c r="D48" s="130">
        <v>0</v>
      </c>
      <c r="E48" s="129">
        <v>0</v>
      </c>
      <c r="F48" s="130">
        <v>0</v>
      </c>
      <c r="G48" s="130">
        <v>0</v>
      </c>
      <c r="H48" s="130">
        <v>0</v>
      </c>
      <c r="I48" s="123">
        <v>0</v>
      </c>
      <c r="J48" s="90"/>
      <c r="K48" s="90"/>
    </row>
    <row r="49" spans="1:11" ht="21" customHeight="1" thickTop="1" thickBot="1" x14ac:dyDescent="0.3">
      <c r="A49" s="141" t="s">
        <v>175</v>
      </c>
      <c r="B49" s="127">
        <v>2420</v>
      </c>
      <c r="C49" s="127">
        <v>270</v>
      </c>
      <c r="D49" s="130">
        <v>0</v>
      </c>
      <c r="E49" s="129">
        <v>0</v>
      </c>
      <c r="F49" s="130">
        <v>0</v>
      </c>
      <c r="G49" s="130">
        <v>0</v>
      </c>
      <c r="H49" s="130">
        <v>0</v>
      </c>
      <c r="I49" s="123">
        <v>0</v>
      </c>
      <c r="J49" s="90"/>
      <c r="K49" s="90"/>
    </row>
    <row r="50" spans="1:11" ht="18.75" customHeight="1" thickTop="1" thickBot="1" x14ac:dyDescent="0.3">
      <c r="A50" s="142" t="s">
        <v>176</v>
      </c>
      <c r="B50" s="120">
        <v>2600</v>
      </c>
      <c r="C50" s="120">
        <v>280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22">
        <v>0</v>
      </c>
      <c r="J50" s="90"/>
      <c r="K50" s="90"/>
    </row>
    <row r="51" spans="1:11" ht="21.75" customHeight="1" thickTop="1" thickBot="1" x14ac:dyDescent="0.3">
      <c r="A51" s="136" t="s">
        <v>177</v>
      </c>
      <c r="B51" s="127">
        <v>2610</v>
      </c>
      <c r="C51" s="127">
        <v>290</v>
      </c>
      <c r="D51" s="143">
        <v>0</v>
      </c>
      <c r="E51" s="144">
        <v>0</v>
      </c>
      <c r="F51" s="143">
        <v>0</v>
      </c>
      <c r="G51" s="143">
        <v>0</v>
      </c>
      <c r="H51" s="143">
        <v>0</v>
      </c>
      <c r="I51" s="123">
        <v>0</v>
      </c>
      <c r="J51" s="90"/>
      <c r="K51" s="90"/>
    </row>
    <row r="52" spans="1:11" ht="16.5" customHeight="1" thickTop="1" thickBot="1" x14ac:dyDescent="0.3">
      <c r="A52" s="136" t="s">
        <v>178</v>
      </c>
      <c r="B52" s="127">
        <v>2620</v>
      </c>
      <c r="C52" s="127">
        <v>300</v>
      </c>
      <c r="D52" s="143">
        <v>0</v>
      </c>
      <c r="E52" s="144">
        <v>0</v>
      </c>
      <c r="F52" s="143">
        <v>0</v>
      </c>
      <c r="G52" s="143">
        <v>0</v>
      </c>
      <c r="H52" s="143">
        <v>0</v>
      </c>
      <c r="I52" s="123">
        <v>0</v>
      </c>
      <c r="J52" s="90"/>
      <c r="K52" s="90"/>
    </row>
    <row r="53" spans="1:11" ht="15.75" customHeight="1" thickTop="1" thickBot="1" x14ac:dyDescent="0.3">
      <c r="A53" s="141" t="s">
        <v>179</v>
      </c>
      <c r="B53" s="127">
        <v>2630</v>
      </c>
      <c r="C53" s="127">
        <v>310</v>
      </c>
      <c r="D53" s="143">
        <v>0</v>
      </c>
      <c r="E53" s="144">
        <v>0</v>
      </c>
      <c r="F53" s="143">
        <v>0</v>
      </c>
      <c r="G53" s="143">
        <v>0</v>
      </c>
      <c r="H53" s="143">
        <v>0</v>
      </c>
      <c r="I53" s="123">
        <v>0</v>
      </c>
      <c r="J53" s="90"/>
      <c r="K53" s="90"/>
    </row>
    <row r="54" spans="1:11" ht="15" customHeight="1" thickTop="1" thickBot="1" x14ac:dyDescent="0.3">
      <c r="A54" s="137" t="s">
        <v>4</v>
      </c>
      <c r="B54" s="120">
        <v>2700</v>
      </c>
      <c r="C54" s="120">
        <v>320</v>
      </c>
      <c r="D54" s="145">
        <v>0</v>
      </c>
      <c r="E54" s="146">
        <v>0</v>
      </c>
      <c r="F54" s="145">
        <v>0</v>
      </c>
      <c r="G54" s="145">
        <v>0</v>
      </c>
      <c r="H54" s="145">
        <v>0</v>
      </c>
      <c r="I54" s="122">
        <v>0</v>
      </c>
      <c r="J54" s="90"/>
      <c r="K54" s="90"/>
    </row>
    <row r="55" spans="1:11" ht="16.5" customHeight="1" thickTop="1" thickBot="1" x14ac:dyDescent="0.3">
      <c r="A55" s="136" t="s">
        <v>180</v>
      </c>
      <c r="B55" s="127">
        <v>2710</v>
      </c>
      <c r="C55" s="127">
        <v>330</v>
      </c>
      <c r="D55" s="143">
        <v>0</v>
      </c>
      <c r="E55" s="144">
        <v>0</v>
      </c>
      <c r="F55" s="143">
        <v>0</v>
      </c>
      <c r="G55" s="143">
        <v>0</v>
      </c>
      <c r="H55" s="143">
        <v>0</v>
      </c>
      <c r="I55" s="123">
        <v>0</v>
      </c>
      <c r="J55" s="90"/>
      <c r="K55" s="90"/>
    </row>
    <row r="56" spans="1:11" ht="16.5" thickTop="1" thickBot="1" x14ac:dyDescent="0.3">
      <c r="A56" s="136" t="s">
        <v>181</v>
      </c>
      <c r="B56" s="127">
        <v>2720</v>
      </c>
      <c r="C56" s="127">
        <v>340</v>
      </c>
      <c r="D56" s="143">
        <v>0</v>
      </c>
      <c r="E56" s="144">
        <v>0</v>
      </c>
      <c r="F56" s="143">
        <v>0</v>
      </c>
      <c r="G56" s="143">
        <v>0</v>
      </c>
      <c r="H56" s="143">
        <v>0</v>
      </c>
      <c r="I56" s="123">
        <v>0</v>
      </c>
      <c r="J56" s="90"/>
      <c r="K56" s="90"/>
    </row>
    <row r="57" spans="1:11" ht="14.25" customHeight="1" thickTop="1" thickBot="1" x14ac:dyDescent="0.3">
      <c r="A57" s="136" t="s">
        <v>182</v>
      </c>
      <c r="B57" s="127">
        <v>2730</v>
      </c>
      <c r="C57" s="127">
        <v>350</v>
      </c>
      <c r="D57" s="143">
        <v>0</v>
      </c>
      <c r="E57" s="144">
        <v>0</v>
      </c>
      <c r="F57" s="143">
        <v>0</v>
      </c>
      <c r="G57" s="143">
        <v>0</v>
      </c>
      <c r="H57" s="143">
        <v>0</v>
      </c>
      <c r="I57" s="123">
        <v>0</v>
      </c>
      <c r="J57" s="90"/>
      <c r="K57" s="90"/>
    </row>
    <row r="58" spans="1:11" ht="15.75" customHeight="1" thickTop="1" thickBot="1" x14ac:dyDescent="0.3">
      <c r="A58" s="137" t="s">
        <v>5</v>
      </c>
      <c r="B58" s="120">
        <v>2800</v>
      </c>
      <c r="C58" s="120">
        <v>360</v>
      </c>
      <c r="D58" s="146">
        <v>2000</v>
      </c>
      <c r="E58" s="145">
        <v>0</v>
      </c>
      <c r="F58" s="146">
        <v>0</v>
      </c>
      <c r="G58" s="146">
        <v>0</v>
      </c>
      <c r="H58" s="146">
        <v>0</v>
      </c>
      <c r="I58" s="122">
        <v>0</v>
      </c>
      <c r="J58" s="90"/>
      <c r="K58" s="90"/>
    </row>
    <row r="59" spans="1:11" ht="14.25" customHeight="1" thickTop="1" thickBot="1" x14ac:dyDescent="0.3">
      <c r="A59" s="120" t="s">
        <v>183</v>
      </c>
      <c r="B59" s="120">
        <v>3000</v>
      </c>
      <c r="C59" s="120">
        <v>370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22">
        <v>0</v>
      </c>
      <c r="J59" s="90"/>
      <c r="K59" s="90"/>
    </row>
    <row r="60" spans="1:11" ht="15.75" customHeight="1" thickTop="1" thickBot="1" x14ac:dyDescent="0.3">
      <c r="A60" s="125" t="s">
        <v>6</v>
      </c>
      <c r="B60" s="120">
        <v>3100</v>
      </c>
      <c r="C60" s="120">
        <v>380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22">
        <v>0</v>
      </c>
      <c r="J60" s="90"/>
      <c r="K60" s="90"/>
    </row>
    <row r="61" spans="1:11" ht="15" customHeight="1" thickTop="1" thickBot="1" x14ac:dyDescent="0.3">
      <c r="A61" s="136" t="s">
        <v>184</v>
      </c>
      <c r="B61" s="127">
        <v>3110</v>
      </c>
      <c r="C61" s="127">
        <v>390</v>
      </c>
      <c r="D61" s="143">
        <v>0</v>
      </c>
      <c r="E61" s="144">
        <v>0</v>
      </c>
      <c r="F61" s="143">
        <v>0</v>
      </c>
      <c r="G61" s="143">
        <v>0</v>
      </c>
      <c r="H61" s="143">
        <v>0</v>
      </c>
      <c r="I61" s="123">
        <v>0</v>
      </c>
      <c r="J61" s="90"/>
      <c r="K61" s="90"/>
    </row>
    <row r="62" spans="1:11" ht="15.75" customHeight="1" thickTop="1" thickBot="1" x14ac:dyDescent="0.3">
      <c r="A62" s="141" t="s">
        <v>185</v>
      </c>
      <c r="B62" s="127">
        <v>3120</v>
      </c>
      <c r="C62" s="127">
        <v>400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23">
        <v>0</v>
      </c>
      <c r="J62" s="90"/>
      <c r="K62" s="90"/>
    </row>
    <row r="63" spans="1:11" ht="17.25" customHeight="1" thickTop="1" thickBot="1" x14ac:dyDescent="0.3">
      <c r="A63" s="131" t="s">
        <v>186</v>
      </c>
      <c r="B63" s="124">
        <v>3121</v>
      </c>
      <c r="C63" s="124">
        <v>410</v>
      </c>
      <c r="D63" s="148">
        <v>0</v>
      </c>
      <c r="E63" s="149">
        <v>0</v>
      </c>
      <c r="F63" s="148">
        <v>0</v>
      </c>
      <c r="G63" s="148">
        <v>0</v>
      </c>
      <c r="H63" s="148">
        <v>0</v>
      </c>
      <c r="I63" s="135">
        <v>0</v>
      </c>
      <c r="J63" s="90"/>
      <c r="K63" s="90"/>
    </row>
    <row r="64" spans="1:11" ht="15.75" customHeight="1" thickTop="1" thickBot="1" x14ac:dyDescent="0.3">
      <c r="A64" s="131" t="s">
        <v>187</v>
      </c>
      <c r="B64" s="124">
        <v>3122</v>
      </c>
      <c r="C64" s="124">
        <v>420</v>
      </c>
      <c r="D64" s="148">
        <v>0</v>
      </c>
      <c r="E64" s="149">
        <v>0</v>
      </c>
      <c r="F64" s="148">
        <v>0</v>
      </c>
      <c r="G64" s="148">
        <v>0</v>
      </c>
      <c r="H64" s="148">
        <v>0</v>
      </c>
      <c r="I64" s="135">
        <v>0</v>
      </c>
      <c r="J64" s="90"/>
      <c r="K64" s="90"/>
    </row>
    <row r="65" spans="1:11" ht="16.5" customHeight="1" thickTop="1" thickBot="1" x14ac:dyDescent="0.3">
      <c r="A65" s="126" t="s">
        <v>188</v>
      </c>
      <c r="B65" s="127">
        <v>3130</v>
      </c>
      <c r="C65" s="127">
        <v>430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50">
        <v>0</v>
      </c>
      <c r="J65" s="90"/>
      <c r="K65" s="90"/>
    </row>
    <row r="66" spans="1:11" ht="21.75" customHeight="1" thickTop="1" thickBot="1" x14ac:dyDescent="0.3">
      <c r="A66" s="131" t="s">
        <v>189</v>
      </c>
      <c r="B66" s="124">
        <v>3131</v>
      </c>
      <c r="C66" s="124">
        <v>440</v>
      </c>
      <c r="D66" s="148">
        <v>0</v>
      </c>
      <c r="E66" s="149">
        <v>0</v>
      </c>
      <c r="F66" s="148">
        <v>0</v>
      </c>
      <c r="G66" s="148">
        <v>0</v>
      </c>
      <c r="H66" s="148">
        <v>0</v>
      </c>
      <c r="I66" s="135">
        <v>0</v>
      </c>
      <c r="J66" s="90"/>
      <c r="K66" s="90"/>
    </row>
    <row r="67" spans="1:11" ht="14.25" customHeight="1" thickTop="1" thickBot="1" x14ac:dyDescent="0.3">
      <c r="A67" s="131" t="s">
        <v>190</v>
      </c>
      <c r="B67" s="124">
        <v>3132</v>
      </c>
      <c r="C67" s="124">
        <v>450</v>
      </c>
      <c r="D67" s="148">
        <v>0</v>
      </c>
      <c r="E67" s="149">
        <v>0</v>
      </c>
      <c r="F67" s="148">
        <v>0</v>
      </c>
      <c r="G67" s="148">
        <v>0</v>
      </c>
      <c r="H67" s="148">
        <v>0</v>
      </c>
      <c r="I67" s="135">
        <v>0</v>
      </c>
      <c r="J67" s="90"/>
      <c r="K67" s="90"/>
    </row>
    <row r="68" spans="1:11" ht="15.75" customHeight="1" thickTop="1" thickBot="1" x14ac:dyDescent="0.3">
      <c r="A68" s="126" t="s">
        <v>191</v>
      </c>
      <c r="B68" s="127">
        <v>3140</v>
      </c>
      <c r="C68" s="127">
        <v>460</v>
      </c>
      <c r="D68" s="144">
        <v>0</v>
      </c>
      <c r="E68" s="144">
        <v>0</v>
      </c>
      <c r="F68" s="144">
        <v>0</v>
      </c>
      <c r="G68" s="144">
        <v>0</v>
      </c>
      <c r="H68" s="144">
        <v>0</v>
      </c>
      <c r="I68" s="150">
        <v>0</v>
      </c>
      <c r="J68" s="90"/>
      <c r="K68" s="90"/>
    </row>
    <row r="69" spans="1:11" ht="16.5" customHeight="1" thickTop="1" thickBot="1" x14ac:dyDescent="0.3">
      <c r="A69" s="151" t="s">
        <v>192</v>
      </c>
      <c r="B69" s="124">
        <v>3141</v>
      </c>
      <c r="C69" s="124">
        <v>470</v>
      </c>
      <c r="D69" s="148">
        <v>0</v>
      </c>
      <c r="E69" s="149">
        <v>0</v>
      </c>
      <c r="F69" s="148">
        <v>0</v>
      </c>
      <c r="G69" s="148">
        <v>0</v>
      </c>
      <c r="H69" s="148">
        <v>0</v>
      </c>
      <c r="I69" s="135">
        <v>0</v>
      </c>
      <c r="J69" s="90"/>
      <c r="K69" s="90"/>
    </row>
    <row r="70" spans="1:11" ht="15.75" customHeight="1" thickTop="1" thickBot="1" x14ac:dyDescent="0.3">
      <c r="A70" s="151" t="s">
        <v>193</v>
      </c>
      <c r="B70" s="124">
        <v>3142</v>
      </c>
      <c r="C70" s="124">
        <v>480</v>
      </c>
      <c r="D70" s="148">
        <v>0</v>
      </c>
      <c r="E70" s="149">
        <v>0</v>
      </c>
      <c r="F70" s="148">
        <v>0</v>
      </c>
      <c r="G70" s="148">
        <v>0</v>
      </c>
      <c r="H70" s="148">
        <v>0</v>
      </c>
      <c r="I70" s="135">
        <v>0</v>
      </c>
      <c r="J70" s="90"/>
      <c r="K70" s="90"/>
    </row>
    <row r="71" spans="1:11" ht="13.5" customHeight="1" thickTop="1" thickBot="1" x14ac:dyDescent="0.3">
      <c r="A71" s="151" t="s">
        <v>194</v>
      </c>
      <c r="B71" s="124">
        <v>3143</v>
      </c>
      <c r="C71" s="124">
        <v>490</v>
      </c>
      <c r="D71" s="148">
        <v>0</v>
      </c>
      <c r="E71" s="149">
        <v>0</v>
      </c>
      <c r="F71" s="148">
        <v>0</v>
      </c>
      <c r="G71" s="148">
        <v>0</v>
      </c>
      <c r="H71" s="148">
        <v>0</v>
      </c>
      <c r="I71" s="135">
        <v>0</v>
      </c>
      <c r="J71" s="90"/>
      <c r="K71" s="90"/>
    </row>
    <row r="72" spans="1:11" ht="15" customHeight="1" thickTop="1" thickBot="1" x14ac:dyDescent="0.3">
      <c r="A72" s="126" t="s">
        <v>195</v>
      </c>
      <c r="B72" s="127">
        <v>3150</v>
      </c>
      <c r="C72" s="127">
        <v>500</v>
      </c>
      <c r="D72" s="143">
        <v>0</v>
      </c>
      <c r="E72" s="144">
        <v>0</v>
      </c>
      <c r="F72" s="143">
        <v>0</v>
      </c>
      <c r="G72" s="143">
        <v>0</v>
      </c>
      <c r="H72" s="143">
        <v>0</v>
      </c>
      <c r="I72" s="150">
        <v>0</v>
      </c>
      <c r="J72" s="90"/>
      <c r="K72" s="90"/>
    </row>
    <row r="73" spans="1:11" ht="16.5" customHeight="1" thickTop="1" thickBot="1" x14ac:dyDescent="0.3">
      <c r="A73" s="126" t="s">
        <v>196</v>
      </c>
      <c r="B73" s="127">
        <v>3160</v>
      </c>
      <c r="C73" s="127">
        <v>510</v>
      </c>
      <c r="D73" s="143">
        <v>0</v>
      </c>
      <c r="E73" s="144">
        <v>0</v>
      </c>
      <c r="F73" s="143">
        <v>0</v>
      </c>
      <c r="G73" s="143">
        <v>0</v>
      </c>
      <c r="H73" s="143">
        <v>0</v>
      </c>
      <c r="I73" s="150">
        <v>0</v>
      </c>
      <c r="J73" s="90"/>
      <c r="K73" s="90"/>
    </row>
    <row r="74" spans="1:11" ht="16.5" customHeight="1" thickTop="1" thickBot="1" x14ac:dyDescent="0.3">
      <c r="A74" s="125" t="s">
        <v>197</v>
      </c>
      <c r="B74" s="120">
        <v>3200</v>
      </c>
      <c r="C74" s="120">
        <v>520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22">
        <v>0</v>
      </c>
      <c r="J74" s="90"/>
      <c r="K74" s="90"/>
    </row>
    <row r="75" spans="1:11" ht="17.25" customHeight="1" thickTop="1" thickBot="1" x14ac:dyDescent="0.3">
      <c r="A75" s="136" t="s">
        <v>198</v>
      </c>
      <c r="B75" s="127">
        <v>3210</v>
      </c>
      <c r="C75" s="127">
        <v>530</v>
      </c>
      <c r="D75" s="152">
        <v>0</v>
      </c>
      <c r="E75" s="153">
        <v>0</v>
      </c>
      <c r="F75" s="152">
        <v>0</v>
      </c>
      <c r="G75" s="152">
        <v>0</v>
      </c>
      <c r="H75" s="152">
        <v>0</v>
      </c>
      <c r="I75" s="150">
        <v>0</v>
      </c>
      <c r="J75" s="90"/>
      <c r="K75" s="90"/>
    </row>
    <row r="76" spans="1:11" ht="18" customHeight="1" thickTop="1" thickBot="1" x14ac:dyDescent="0.3">
      <c r="A76" s="136" t="s">
        <v>199</v>
      </c>
      <c r="B76" s="127">
        <v>3220</v>
      </c>
      <c r="C76" s="127">
        <v>540</v>
      </c>
      <c r="D76" s="152">
        <v>0</v>
      </c>
      <c r="E76" s="153">
        <v>0</v>
      </c>
      <c r="F76" s="152">
        <v>0</v>
      </c>
      <c r="G76" s="152">
        <v>0</v>
      </c>
      <c r="H76" s="152">
        <v>0</v>
      </c>
      <c r="I76" s="150">
        <v>0</v>
      </c>
      <c r="J76" s="90"/>
      <c r="K76" s="90"/>
    </row>
    <row r="77" spans="1:11" ht="16.5" customHeight="1" thickTop="1" thickBot="1" x14ac:dyDescent="0.3">
      <c r="A77" s="126" t="s">
        <v>200</v>
      </c>
      <c r="B77" s="127">
        <v>3230</v>
      </c>
      <c r="C77" s="127">
        <v>550</v>
      </c>
      <c r="D77" s="152">
        <v>0</v>
      </c>
      <c r="E77" s="153">
        <v>0</v>
      </c>
      <c r="F77" s="152">
        <v>0</v>
      </c>
      <c r="G77" s="152">
        <v>0</v>
      </c>
      <c r="H77" s="152">
        <v>0</v>
      </c>
      <c r="I77" s="150">
        <v>0</v>
      </c>
      <c r="J77" s="90"/>
      <c r="K77" s="90"/>
    </row>
    <row r="78" spans="1:11" ht="15.75" customHeight="1" thickTop="1" thickBot="1" x14ac:dyDescent="0.3">
      <c r="A78" s="136" t="s">
        <v>201</v>
      </c>
      <c r="B78" s="127">
        <v>3240</v>
      </c>
      <c r="C78" s="127">
        <v>560</v>
      </c>
      <c r="D78" s="143">
        <v>0</v>
      </c>
      <c r="E78" s="144">
        <v>0</v>
      </c>
      <c r="F78" s="143">
        <v>0</v>
      </c>
      <c r="G78" s="143">
        <v>0</v>
      </c>
      <c r="H78" s="143">
        <v>0</v>
      </c>
      <c r="I78" s="150">
        <v>0</v>
      </c>
      <c r="J78" s="90"/>
      <c r="K78" s="90"/>
    </row>
    <row r="79" spans="1:11" ht="15" customHeight="1" thickTop="1" thickBot="1" x14ac:dyDescent="0.3">
      <c r="A79" s="120" t="s">
        <v>110</v>
      </c>
      <c r="B79" s="120">
        <v>4100</v>
      </c>
      <c r="C79" s="120">
        <v>570</v>
      </c>
      <c r="D79" s="153">
        <v>0</v>
      </c>
      <c r="E79" s="153">
        <v>0</v>
      </c>
      <c r="F79" s="153">
        <v>0</v>
      </c>
      <c r="G79" s="153">
        <v>0</v>
      </c>
      <c r="H79" s="153">
        <v>0</v>
      </c>
      <c r="I79" s="122">
        <v>0</v>
      </c>
      <c r="J79" s="90"/>
      <c r="K79" s="90"/>
    </row>
    <row r="80" spans="1:11" ht="17.25" customHeight="1" thickTop="1" thickBot="1" x14ac:dyDescent="0.3">
      <c r="A80" s="126" t="s">
        <v>202</v>
      </c>
      <c r="B80" s="127">
        <v>4110</v>
      </c>
      <c r="C80" s="127">
        <v>580</v>
      </c>
      <c r="D80" s="144">
        <v>0</v>
      </c>
      <c r="E80" s="144">
        <v>0</v>
      </c>
      <c r="F80" s="144">
        <v>0</v>
      </c>
      <c r="G80" s="144">
        <v>0</v>
      </c>
      <c r="H80" s="144">
        <v>0</v>
      </c>
      <c r="I80" s="150">
        <v>0</v>
      </c>
      <c r="J80" s="90"/>
      <c r="K80" s="90"/>
    </row>
    <row r="81" spans="1:11" ht="17.25" customHeight="1" thickTop="1" thickBot="1" x14ac:dyDescent="0.3">
      <c r="A81" s="131" t="s">
        <v>203</v>
      </c>
      <c r="B81" s="124">
        <v>4111</v>
      </c>
      <c r="C81" s="124">
        <v>590</v>
      </c>
      <c r="D81" s="143">
        <v>0</v>
      </c>
      <c r="E81" s="144">
        <v>0</v>
      </c>
      <c r="F81" s="143">
        <v>0</v>
      </c>
      <c r="G81" s="143">
        <v>0</v>
      </c>
      <c r="H81" s="143">
        <v>0</v>
      </c>
      <c r="I81" s="135">
        <v>0</v>
      </c>
      <c r="J81" s="90"/>
      <c r="K81" s="90"/>
    </row>
    <row r="82" spans="1:11" ht="16.5" customHeight="1" thickTop="1" thickBot="1" x14ac:dyDescent="0.3">
      <c r="A82" s="131" t="s">
        <v>204</v>
      </c>
      <c r="B82" s="124">
        <v>4112</v>
      </c>
      <c r="C82" s="124">
        <v>600</v>
      </c>
      <c r="D82" s="143">
        <v>0</v>
      </c>
      <c r="E82" s="144">
        <v>0</v>
      </c>
      <c r="F82" s="143">
        <v>0</v>
      </c>
      <c r="G82" s="143">
        <v>0</v>
      </c>
      <c r="H82" s="143">
        <v>0</v>
      </c>
      <c r="I82" s="135">
        <v>0</v>
      </c>
      <c r="J82" s="90"/>
      <c r="K82" s="90"/>
    </row>
    <row r="83" spans="1:11" ht="15.75" customHeight="1" thickTop="1" thickBot="1" x14ac:dyDescent="0.3">
      <c r="A83" s="154" t="s">
        <v>205</v>
      </c>
      <c r="B83" s="124">
        <v>4113</v>
      </c>
      <c r="C83" s="124">
        <v>610</v>
      </c>
      <c r="D83" s="148">
        <v>0</v>
      </c>
      <c r="E83" s="149">
        <v>0</v>
      </c>
      <c r="F83" s="148">
        <v>0</v>
      </c>
      <c r="G83" s="148">
        <v>0</v>
      </c>
      <c r="H83" s="148">
        <v>0</v>
      </c>
      <c r="I83" s="135">
        <v>0</v>
      </c>
      <c r="J83" s="90"/>
      <c r="K83" s="90"/>
    </row>
    <row r="84" spans="1:11" ht="18" customHeight="1" thickTop="1" thickBot="1" x14ac:dyDescent="0.3">
      <c r="A84" s="120" t="s">
        <v>111</v>
      </c>
      <c r="B84" s="120">
        <v>4200</v>
      </c>
      <c r="C84" s="120">
        <v>620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122">
        <v>0</v>
      </c>
      <c r="J84" s="90"/>
      <c r="K84" s="90"/>
    </row>
    <row r="85" spans="1:11" ht="16.5" customHeight="1" thickTop="1" thickBot="1" x14ac:dyDescent="0.3">
      <c r="A85" s="126" t="s">
        <v>206</v>
      </c>
      <c r="B85" s="127">
        <v>4210</v>
      </c>
      <c r="C85" s="127">
        <v>630</v>
      </c>
      <c r="D85" s="143">
        <v>0</v>
      </c>
      <c r="E85" s="144">
        <v>0</v>
      </c>
      <c r="F85" s="143">
        <v>0</v>
      </c>
      <c r="G85" s="143">
        <v>0</v>
      </c>
      <c r="H85" s="143">
        <v>0</v>
      </c>
      <c r="I85" s="150">
        <v>0</v>
      </c>
      <c r="J85" s="90"/>
      <c r="K85" s="90"/>
    </row>
    <row r="86" spans="1:11" ht="15.75" customHeight="1" thickTop="1" thickBot="1" x14ac:dyDescent="0.3">
      <c r="A86" s="131" t="s">
        <v>207</v>
      </c>
      <c r="B86" s="124">
        <v>5000</v>
      </c>
      <c r="C86" s="124">
        <v>640</v>
      </c>
      <c r="D86" s="148" t="s">
        <v>208</v>
      </c>
      <c r="E86" s="148">
        <v>5300</v>
      </c>
      <c r="F86" s="155" t="s">
        <v>208</v>
      </c>
      <c r="G86" s="155" t="s">
        <v>208</v>
      </c>
      <c r="H86" s="155" t="s">
        <v>208</v>
      </c>
      <c r="I86" s="135" t="s">
        <v>208</v>
      </c>
      <c r="J86" s="90"/>
      <c r="K86" s="90"/>
    </row>
    <row r="87" spans="1:11" ht="15" customHeight="1" thickTop="1" thickBot="1" x14ac:dyDescent="0.3">
      <c r="A87" s="131" t="s">
        <v>7</v>
      </c>
      <c r="B87" s="124">
        <v>9000</v>
      </c>
      <c r="C87" s="124">
        <v>650</v>
      </c>
      <c r="D87" s="148">
        <v>0</v>
      </c>
      <c r="E87" s="149">
        <v>0</v>
      </c>
      <c r="F87" s="148">
        <v>0</v>
      </c>
      <c r="G87" s="148">
        <v>0</v>
      </c>
      <c r="H87" s="148">
        <v>0</v>
      </c>
      <c r="I87" s="135">
        <v>0</v>
      </c>
      <c r="J87" s="90"/>
      <c r="K87" s="90"/>
    </row>
    <row r="88" spans="1:11" ht="15.75" thickTop="1" x14ac:dyDescent="0.25">
      <c r="A88" s="95" t="s">
        <v>209</v>
      </c>
      <c r="D88" s="156"/>
      <c r="E88" s="156"/>
    </row>
    <row r="89" spans="1:11" x14ac:dyDescent="0.25">
      <c r="A89" s="157" t="str">
        <f>[1]ЗАПОЛНИТЬ!F30</f>
        <v>Директор</v>
      </c>
      <c r="B89" s="83"/>
      <c r="C89" s="157"/>
      <c r="D89" s="158"/>
      <c r="E89" s="158"/>
      <c r="F89" s="157"/>
      <c r="G89" s="159" t="str">
        <f>[1]ЗАПОЛНИТЬ!F26</f>
        <v>В.Я.Фаріон</v>
      </c>
      <c r="H89" s="159"/>
      <c r="I89" s="83"/>
      <c r="J89" s="83"/>
      <c r="K89" s="83"/>
    </row>
    <row r="90" spans="1:11" x14ac:dyDescent="0.25">
      <c r="A90" s="83"/>
      <c r="B90" s="157"/>
      <c r="C90" s="157"/>
      <c r="D90" s="160" t="s">
        <v>0</v>
      </c>
      <c r="E90" s="160"/>
      <c r="F90" s="157"/>
      <c r="G90" s="161" t="s">
        <v>210</v>
      </c>
      <c r="H90" s="161"/>
      <c r="I90" s="83"/>
      <c r="J90" s="83"/>
      <c r="K90" s="83"/>
    </row>
    <row r="91" spans="1:11" x14ac:dyDescent="0.25">
      <c r="A91" s="157" t="str">
        <f>[1]ЗАПОЛНИТЬ!F31</f>
        <v>Головний бухгалтер</v>
      </c>
      <c r="B91" s="83"/>
      <c r="C91" s="157"/>
      <c r="D91" s="162"/>
      <c r="E91" s="162"/>
      <c r="F91" s="157"/>
      <c r="G91" s="159" t="str">
        <f>[1]ЗАПОЛНИТЬ!F28</f>
        <v>О.А.Домбровська</v>
      </c>
      <c r="H91" s="159"/>
      <c r="I91" s="83"/>
      <c r="J91" s="83"/>
      <c r="K91" s="83"/>
    </row>
    <row r="92" spans="1:11" x14ac:dyDescent="0.25">
      <c r="A92" s="163" t="str">
        <f>[1]ЗАПОЛНИТЬ!C19</f>
        <v>"12"квітня 2018 року</v>
      </c>
      <c r="B92" s="83"/>
      <c r="C92" s="157"/>
      <c r="D92" s="160" t="s">
        <v>0</v>
      </c>
      <c r="E92" s="160"/>
      <c r="F92" s="83"/>
      <c r="G92" s="161" t="s">
        <v>210</v>
      </c>
      <c r="H92" s="161"/>
      <c r="I92" s="83"/>
      <c r="J92" s="83"/>
      <c r="K92" s="83"/>
    </row>
  </sheetData>
  <mergeCells count="33">
    <mergeCell ref="D92:E92"/>
    <mergeCell ref="G92:H92"/>
    <mergeCell ref="D89:E89"/>
    <mergeCell ref="G89:H89"/>
    <mergeCell ref="D90:E90"/>
    <mergeCell ref="G90:H90"/>
    <mergeCell ref="D91:E91"/>
    <mergeCell ref="G91:H91"/>
    <mergeCell ref="G1:I3"/>
    <mergeCell ref="A4:I4"/>
    <mergeCell ref="A6:I6"/>
    <mergeCell ref="E13:I13"/>
    <mergeCell ref="E14:I14"/>
    <mergeCell ref="C19:C21"/>
    <mergeCell ref="D19:D21"/>
    <mergeCell ref="A19:A21"/>
    <mergeCell ref="B19:B21"/>
    <mergeCell ref="G19:G21"/>
    <mergeCell ref="A18:K18"/>
    <mergeCell ref="I19:I21"/>
    <mergeCell ref="E12:H12"/>
    <mergeCell ref="A12:C12"/>
    <mergeCell ref="A13:C13"/>
    <mergeCell ref="E15:I15"/>
    <mergeCell ref="B11:G11"/>
    <mergeCell ref="F19:F21"/>
    <mergeCell ref="E19:E21"/>
    <mergeCell ref="H19:H21"/>
    <mergeCell ref="A15:C15"/>
    <mergeCell ref="B9:G9"/>
    <mergeCell ref="B10:G10"/>
    <mergeCell ref="A5:F5"/>
    <mergeCell ref="A14:C1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2018-05-10T11:56:38Z</dcterms:modified>
</cp:coreProperties>
</file>